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Andhra Pr" sheetId="1" r:id="rId1"/>
  </sheets>
  <definedNames>
    <definedName name="_xlnm.Print_Area" localSheetId="0">'Andhra Pr'!$A$1:$H$605</definedName>
  </definedNames>
  <calcPr fullCalcOnLoad="1"/>
</workbook>
</file>

<file path=xl/sharedStrings.xml><?xml version="1.0" encoding="utf-8"?>
<sst xmlns="http://schemas.openxmlformats.org/spreadsheetml/2006/main" count="757" uniqueCount="234">
  <si>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</si>
  <si>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</si>
  <si>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</si>
  <si>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</si>
  <si>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</si>
  <si>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</si>
  <si>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</si>
  <si>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</si>
  <si>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</si>
  <si>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</si>
  <si>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</si>
  <si>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</si>
  <si>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</si>
  <si>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</si>
  <si>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</si>
  <si>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</si>
  <si>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</si>
  <si>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</si>
  <si>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</si>
  <si>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</si>
  <si>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</si>
  <si>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</si>
  <si>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</si>
  <si>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</si>
  <si>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</si>
  <si>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</si>
  <si>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</si>
  <si>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</si>
  <si>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</si>
  <si>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</si>
  <si>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</si>
  <si>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</si>
  <si>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</si>
  <si>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</si>
  <si>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</si>
  <si>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</si>
  <si>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</si>
  <si>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</si>
  <si>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</si>
  <si>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</si>
  <si>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</si>
  <si>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</si>
  <si>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</si>
  <si>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</si>
  <si>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</si>
  <si>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</si>
  <si>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</si>
  <si>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</si>
  <si>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</si>
  <si>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</si>
  <si>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</si>
  <si>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</si>
  <si>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</si>
  <si>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</si>
  <si>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</si>
  <si>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</si>
  <si>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</si>
  <si>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</si>
  <si>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</si>
  <si>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</si>
  <si>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</si>
  <si>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</si>
  <si>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</si>
  <si>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</si>
  <si>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</si>
  <si>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</si>
  <si>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</si>
  <si>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</si>
  <si>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</si>
  <si>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</si>
  <si>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</si>
  <si>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</si>
  <si>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</si>
  <si>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</si>
  <si>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</si>
  <si>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</si>
  <si>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</si>
  <si>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</si>
  <si>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</si>
  <si>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</si>
  <si>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</si>
  <si>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</si>
  <si>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</si>
  <si>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</si>
  <si>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</si>
  <si>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</si>
  <si>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</si>
  <si>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</si>
  <si>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</si>
  <si>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</si>
  <si>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</si>
  <si>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</si>
  <si>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</si>
  <si>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</si>
  <si>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</si>
  <si>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</si>
  <si>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</si>
  <si>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</si>
  <si>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</si>
  <si>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</si>
  <si>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</si>
  <si>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</si>
  <si>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</si>
  <si>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</si>
  <si>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</si>
  <si>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</si>
  <si>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</si>
  <si>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</si>
  <si>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</si>
  <si>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</si>
  <si>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</si>
  <si>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</si>
  <si>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</si>
  <si>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</si>
  <si>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</si>
  <si>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</si>
  <si>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</si>
  <si>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</si>
  <si>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</si>
  <si>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</si>
  <si>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</si>
  <si>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</si>
  <si>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</si>
  <si>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</si>
  <si>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</si>
  <si>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</si>
  <si>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</si>
  <si>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</si>
  <si>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</si>
  <si>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</si>
  <si>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</si>
  <si>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</si>
  <si>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</si>
  <si>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</si>
  <si>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</si>
  <si>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</si>
  <si>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</si>
  <si>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</si>
  <si>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</si>
  <si>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</si>
  <si>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</si>
  <si>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</si>
  <si>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</si>
  <si>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</si>
  <si>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</si>
  <si>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</si>
  <si>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</si>
  <si>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</si>
  <si>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</si>
  <si>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</si>
  <si>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</si>
  <si>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Amount  (Rs in lakh)</t>
  </si>
  <si>
    <t>Primary + Upper-Primary</t>
  </si>
  <si>
    <t xml:space="preserve">Achievement (Procured+IP)                                  </t>
  </si>
  <si>
    <t>2006-18</t>
  </si>
  <si>
    <t>2011-12</t>
  </si>
  <si>
    <t>Grand Total</t>
  </si>
  <si>
    <t>Physical</t>
  </si>
  <si>
    <t>Financial (Rs in Lakh)</t>
  </si>
  <si>
    <t>State : Andhra Pradesh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</si>
  <si>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</si>
  <si>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</si>
  <si>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</si>
  <si>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</si>
  <si>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</si>
  <si>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</si>
  <si>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</si>
  <si>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</si>
  <si>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</si>
  <si>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</si>
  <si>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</si>
  <si>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Ananthapur</t>
  </si>
  <si>
    <t>Kurnool</t>
  </si>
  <si>
    <t>2006-07 &amp; 2007-08</t>
  </si>
  <si>
    <t>2019-20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</si>
  <si>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</si>
  <si>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</si>
  <si>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</si>
  <si>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</si>
  <si>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2.4  Coverage Chidlren vs. Enrolment  ( Up Pry) (Source : Table AT- 4A &amp; 5-A of AWP&amp;B 2020-21)</t>
  </si>
  <si>
    <t>2.5  No. of children  ( Primary) (Source data : Table AT-5  of AWP&amp;B 2020-21)</t>
  </si>
  <si>
    <t>2.6  No. of children  ( Upper Primary) (Source data : Table AT-5-A of AWP&amp;B 2020-21)</t>
  </si>
  <si>
    <t>Source: Table AT-6 &amp; 6A of AWP&amp;B 2020-21</t>
  </si>
  <si>
    <t>3.7)  District-wise Utilisation of foodgrains (Source data: Table AT-6 &amp; 6A of AWP&amp;B 2020-21)</t>
  </si>
  <si>
    <t>4.3)  District-wise Cooking Cost availability (Source data: Table AT-7 &amp; 7A of AWP&amp;B 2020-21)</t>
  </si>
  <si>
    <t>4.5)  District-wise Utilisation of Cooking cost (Source data: Table AT-7 &amp; 7A of AWP&amp;B 2020-21)</t>
  </si>
  <si>
    <t>(Refer table AT_8 and AT-8A,AWP&amp;B, 2020-21)</t>
  </si>
  <si>
    <t>(Refer table AT_8 and AT-8A, AWP&amp;B, 2020-21)</t>
  </si>
  <si>
    <t>9.3) Achievement ( under MDM Funds) (Source data: Table AT-10 of AWP&amp;B 2020-21)</t>
  </si>
  <si>
    <t>10.2) Achievement ( under MDM Funds) (Source data: Table AT-11 of AWP&amp;B 2020-21)</t>
  </si>
  <si>
    <t>Section-A : REVIEW OF IMPLEMENTATION OF MDM SCHEME DURING 2019-20</t>
  </si>
  <si>
    <t>MDM PAB Approval for 2019-20</t>
  </si>
  <si>
    <t>Average number of children availed MDM during 2019-20</t>
  </si>
  <si>
    <t>1.3) Number of meals served vis-à-vis PAB approval during 2019-20</t>
  </si>
  <si>
    <t>No. of children as per PAB Approval for  2019-20</t>
  </si>
  <si>
    <t>2.7 Number of meal to be served and  actual  number of meal served during 2019-20 (Source data: Table AT-5 &amp; 5A of AWP&amp;B 2020-21)</t>
  </si>
  <si>
    <t>No of meals to be served during 2019-20</t>
  </si>
  <si>
    <t>No of meal served during 2019-20</t>
  </si>
  <si>
    <t>Allocation for 2019-20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</si>
  <si>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</si>
  <si>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</si>
  <si>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</si>
  <si>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</si>
  <si>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Released during 2019-20.</t>
  </si>
  <si>
    <t>7.2) Utilisation of MME during 2019-20 (Source data: Table AT-10 of AWP&amp;B 2020-21)</t>
  </si>
  <si>
    <t>8.2) Utilisation of TA during 2019-20 (Source data: Table AT-9 of AWP&amp;B 2020-21)</t>
  </si>
  <si>
    <t>Allocated for 2019-20</t>
  </si>
  <si>
    <t>9. INFRASTRUCTURE DEVELOPMENT DURING 2019-20 (Primary + Upper primary)</t>
  </si>
  <si>
    <t>Sanctioned by GoI during 2006-07 to 2019-20</t>
  </si>
  <si>
    <t>2012-13 to 2019-20 (Replacement)</t>
  </si>
  <si>
    <t>Sanctioned during 2006-07 to 2019-20</t>
  </si>
  <si>
    <t>Enrolment as on 30.9.2019</t>
  </si>
  <si>
    <t>Opening Stock as on 1.4.2019</t>
  </si>
  <si>
    <t xml:space="preserve"> 3.2) District-wise opening balance as on 1.4.2019 (Source data: Table AT-6 &amp; 6A of AWP&amp;B 2020-21)</t>
  </si>
  <si>
    <t>Opening balance as on 01.4.19</t>
  </si>
  <si>
    <t>OB as on 01.4.19</t>
  </si>
  <si>
    <t>Lifting upto 31.03.2020</t>
  </si>
  <si>
    <t>3.5) District-wise Foodgrains availability  as on 31.03.2020 (Source data: Table AT-6 &amp; 6A of AWP&amp;B 2020-21)</t>
  </si>
  <si>
    <t>(As on 31.03.2020)</t>
  </si>
  <si>
    <t xml:space="preserve">Opening Stock as on 01.04.2019                                                </t>
  </si>
  <si>
    <t>OB as on 01.04.2019</t>
  </si>
  <si>
    <t xml:space="preserve"> 4.1.1) District-wise opening balance as on 01.04.2019 (Source data: Table AT-7 &amp; 7A of AWP&amp;B 2020-21)</t>
  </si>
  <si>
    <t xml:space="preserve">Opening Balance as on 01.04.2019                                               </t>
  </si>
  <si>
    <t xml:space="preserve">Opening Balance as on 01.04.2019                                                         </t>
  </si>
  <si>
    <t>Opening Balance as on 01.04.2019</t>
  </si>
  <si>
    <t xml:space="preserve"> 3.3) District-wise unspent balance as on 31.03.2020 (Source data: Table AT-6 &amp; 6A of AWP&amp;B 2020-21)</t>
  </si>
  <si>
    <t xml:space="preserve">Unspent Balance as on 31.03.2020                                           </t>
  </si>
  <si>
    <t xml:space="preserve"> 4.1.2) District-wise unspent  balance as on 31.03.2020 Source data: Table AT-7 &amp; 7A of AWP&amp;B 2020-21)</t>
  </si>
  <si>
    <t xml:space="preserve">Unspent Balance as on 31.03.2020                                                        </t>
  </si>
  <si>
    <t>Unspent balance as on 31.03.2020</t>
  </si>
  <si>
    <t>Cosntructed upto 31.03.2020</t>
  </si>
  <si>
    <t>Releases for Kitchen sheds by GoI as on 31.3.2020</t>
  </si>
  <si>
    <r>
      <rPr>
        <b/>
        <sz val="14"/>
        <rFont val="Cambria"/>
        <family val="1"/>
      </rPr>
      <t>Annual Work Plan &amp; Budget  (AWP&amp;B)</t>
    </r>
    <r>
      <rPr>
        <b/>
        <sz val="11"/>
        <rFont val="Cambria"/>
        <family val="1"/>
      </rPr>
      <t xml:space="preserve"> </t>
    </r>
    <r>
      <rPr>
        <b/>
        <sz val="14"/>
        <rFont val="Cambria"/>
        <family val="1"/>
      </rPr>
      <t>2020-21</t>
    </r>
  </si>
  <si>
    <t>2012-13 -2019-20 (Replacement)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</si>
</sst>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sz val="8"/>
      <name val="Verdana"/>
      <family val="2"/>
    </font>
    <font>
      <sz val="9"/>
      <name val="Cambria"/>
      <family val="1"/>
    </font>
    <font>
      <b/>
      <sz val="9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3" applyFont="1" applyBorder="1" applyAlignment="1">
      <alignment/>
    </xf>
    <xf numFmtId="9" fontId="2" fillId="0" borderId="10" xfId="123" applyFont="1" applyBorder="1" applyAlignment="1">
      <alignment horizontal="center"/>
    </xf>
    <xf numFmtId="9" fontId="2" fillId="0" borderId="10" xfId="12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3" applyFont="1" applyBorder="1" applyAlignment="1">
      <alignment/>
    </xf>
    <xf numFmtId="9" fontId="2" fillId="0" borderId="10" xfId="12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5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3" applyNumberFormat="1" applyFont="1" applyBorder="1" applyAlignment="1">
      <alignment horizontal="right" vertical="center" wrapText="1"/>
    </xf>
    <xf numFmtId="2" fontId="3" fillId="0" borderId="10" xfId="12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3" applyFont="1" applyBorder="1" applyAlignment="1" quotePrefix="1">
      <alignment horizontal="right"/>
    </xf>
    <xf numFmtId="9" fontId="3" fillId="0" borderId="0" xfId="123" applyFont="1" applyBorder="1" applyAlignment="1" quotePrefix="1">
      <alignment horizontal="right"/>
    </xf>
    <xf numFmtId="0" fontId="5" fillId="0" borderId="0" xfId="105" applyFont="1">
      <alignment/>
      <protection/>
    </xf>
    <xf numFmtId="0" fontId="4" fillId="0" borderId="0" xfId="105" applyFont="1">
      <alignment/>
      <protection/>
    </xf>
    <xf numFmtId="0" fontId="14" fillId="0" borderId="10" xfId="105" applyFont="1" applyFill="1" applyBorder="1" applyAlignment="1">
      <alignment horizontal="center" wrapText="1"/>
      <protection/>
    </xf>
    <xf numFmtId="2" fontId="5" fillId="0" borderId="0" xfId="105" applyNumberFormat="1" applyFont="1" applyBorder="1" applyAlignment="1">
      <alignment wrapText="1"/>
      <protection/>
    </xf>
    <xf numFmtId="0" fontId="5" fillId="0" borderId="0" xfId="105" applyFont="1" applyBorder="1">
      <alignment/>
      <protection/>
    </xf>
    <xf numFmtId="2" fontId="5" fillId="0" borderId="0" xfId="105" applyNumberFormat="1" applyFont="1" applyBorder="1">
      <alignment/>
      <protection/>
    </xf>
    <xf numFmtId="2" fontId="15" fillId="0" borderId="0" xfId="105" applyNumberFormat="1" applyFont="1">
      <alignment/>
      <protection/>
    </xf>
    <xf numFmtId="0" fontId="15" fillId="0" borderId="0" xfId="105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9" fontId="2" fillId="0" borderId="10" xfId="123" applyFont="1" applyBorder="1" applyAlignment="1">
      <alignment horizontal="center" vertical="center"/>
    </xf>
    <xf numFmtId="2" fontId="8" fillId="0" borderId="10" xfId="105" applyNumberFormat="1" applyFont="1" applyBorder="1" applyAlignment="1">
      <alignment horizontal="center" vertical="center"/>
      <protection/>
    </xf>
    <xf numFmtId="2" fontId="4" fillId="0" borderId="0" xfId="105" applyNumberFormat="1" applyFont="1" applyBorder="1" applyAlignment="1">
      <alignment vertical="center" wrapText="1"/>
      <protection/>
    </xf>
    <xf numFmtId="0" fontId="4" fillId="0" borderId="0" xfId="10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125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2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5" applyNumberFormat="1" applyFont="1" applyBorder="1" applyAlignment="1">
      <alignment horizontal="center" vertical="center"/>
      <protection/>
    </xf>
    <xf numFmtId="0" fontId="4" fillId="0" borderId="0" xfId="105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3" applyFont="1" applyBorder="1" applyAlignment="1">
      <alignment horizontal="center" vertical="center"/>
    </xf>
    <xf numFmtId="9" fontId="2" fillId="0" borderId="10" xfId="123" applyFont="1" applyBorder="1" applyAlignment="1">
      <alignment horizontal="center" vertical="center" wrapText="1"/>
    </xf>
    <xf numFmtId="9" fontId="3" fillId="0" borderId="10" xfId="12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9" fontId="21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right" vertical="center" wrapText="1"/>
    </xf>
    <xf numFmtId="9" fontId="21" fillId="0" borderId="10" xfId="123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1" fillId="0" borderId="10" xfId="69" applyNumberFormat="1" applyFont="1" applyFill="1" applyBorder="1" applyAlignment="1">
      <alignment horizontal="right"/>
      <protection/>
    </xf>
    <xf numFmtId="2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1" fillId="0" borderId="0" xfId="69" applyNumberFormat="1" applyFont="1" applyFill="1" applyBorder="1" applyAlignment="1">
      <alignment horizontal="right"/>
      <protection/>
    </xf>
    <xf numFmtId="2" fontId="2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12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1" fillId="33" borderId="10" xfId="0" applyNumberFormat="1" applyFont="1" applyFill="1" applyBorder="1" applyAlignment="1">
      <alignment horizontal="right"/>
    </xf>
    <xf numFmtId="9" fontId="0" fillId="0" borderId="10" xfId="123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3" applyFont="1" applyBorder="1" applyAlignment="1">
      <alignment/>
    </xf>
    <xf numFmtId="9" fontId="21" fillId="0" borderId="10" xfId="123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14" fillId="0" borderId="0" xfId="105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1" fillId="0" borderId="10" xfId="0" applyNumberFormat="1" applyFont="1" applyBorder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9" fontId="0" fillId="0" borderId="0" xfId="123" applyFont="1" applyBorder="1" applyAlignment="1">
      <alignment/>
    </xf>
    <xf numFmtId="9" fontId="21" fillId="0" borderId="0" xfId="12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 quotePrefix="1">
      <alignment horizontal="center"/>
    </xf>
    <xf numFmtId="9" fontId="2" fillId="33" borderId="10" xfId="12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5" applyNumberFormat="1" applyFont="1" applyFill="1" applyBorder="1" applyAlignment="1">
      <alignment horizontal="right"/>
      <protection/>
    </xf>
    <xf numFmtId="9" fontId="3" fillId="33" borderId="10" xfId="12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3" applyFont="1" applyFill="1" applyBorder="1" applyAlignment="1">
      <alignment horizontal="center" vertical="center" wrapText="1"/>
    </xf>
    <xf numFmtId="9" fontId="0" fillId="33" borderId="10" xfId="123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5" applyFont="1" applyFill="1" applyBorder="1">
      <alignment/>
      <protection/>
    </xf>
    <xf numFmtId="0" fontId="17" fillId="33" borderId="0" xfId="105" applyFont="1" applyFill="1" applyBorder="1">
      <alignment/>
      <protection/>
    </xf>
    <xf numFmtId="0" fontId="17" fillId="33" borderId="18" xfId="105" applyFont="1" applyFill="1" applyBorder="1">
      <alignment/>
      <protection/>
    </xf>
    <xf numFmtId="0" fontId="17" fillId="33" borderId="10" xfId="105" applyFont="1" applyFill="1" applyBorder="1">
      <alignment/>
      <protection/>
    </xf>
    <xf numFmtId="9" fontId="16" fillId="33" borderId="10" xfId="125" applyFont="1" applyFill="1" applyBorder="1" applyAlignment="1">
      <alignment/>
    </xf>
    <xf numFmtId="0" fontId="17" fillId="33" borderId="17" xfId="105" applyFont="1" applyFill="1" applyBorder="1">
      <alignment/>
      <protection/>
    </xf>
    <xf numFmtId="0" fontId="19" fillId="33" borderId="10" xfId="105" applyFont="1" applyFill="1" applyBorder="1" applyAlignment="1">
      <alignment horizontal="center"/>
      <protection/>
    </xf>
    <xf numFmtId="0" fontId="19" fillId="33" borderId="0" xfId="105" applyFont="1" applyFill="1" applyBorder="1">
      <alignment/>
      <protection/>
    </xf>
    <xf numFmtId="0" fontId="19" fillId="33" borderId="18" xfId="105" applyFont="1" applyFill="1" applyBorder="1">
      <alignment/>
      <protection/>
    </xf>
    <xf numFmtId="9" fontId="17" fillId="33" borderId="10" xfId="125" applyFont="1" applyFill="1" applyBorder="1" applyAlignment="1">
      <alignment vertical="center"/>
    </xf>
    <xf numFmtId="0" fontId="19" fillId="33" borderId="17" xfId="105" applyFont="1" applyFill="1" applyBorder="1" applyAlignment="1">
      <alignment horizontal="left"/>
      <protection/>
    </xf>
    <xf numFmtId="0" fontId="16" fillId="33" borderId="0" xfId="105" applyFont="1" applyFill="1" applyBorder="1" applyAlignment="1">
      <alignment horizontal="right"/>
      <protection/>
    </xf>
    <xf numFmtId="2" fontId="20" fillId="33" borderId="0" xfId="105" applyNumberFormat="1" applyFont="1" applyFill="1" applyBorder="1" applyAlignment="1">
      <alignment horizontal="center" vertical="top" wrapText="1"/>
      <protection/>
    </xf>
    <xf numFmtId="9" fontId="20" fillId="33" borderId="0" xfId="125" applyFont="1" applyFill="1" applyBorder="1" applyAlignment="1">
      <alignment horizontal="center" vertical="top" wrapText="1"/>
    </xf>
    <xf numFmtId="2" fontId="16" fillId="33" borderId="0" xfId="105" applyNumberFormat="1" applyFont="1" applyFill="1" applyBorder="1" applyAlignment="1">
      <alignment vertical="center"/>
      <protection/>
    </xf>
    <xf numFmtId="9" fontId="16" fillId="33" borderId="0" xfId="125" applyFont="1" applyFill="1" applyBorder="1" applyAlignment="1">
      <alignment vertical="center"/>
    </xf>
    <xf numFmtId="0" fontId="18" fillId="33" borderId="17" xfId="105" applyFont="1" applyFill="1" applyBorder="1">
      <alignment/>
      <protection/>
    </xf>
    <xf numFmtId="0" fontId="17" fillId="33" borderId="10" xfId="105" applyFont="1" applyFill="1" applyBorder="1" applyAlignment="1">
      <alignment horizontal="left"/>
      <protection/>
    </xf>
    <xf numFmtId="1" fontId="17" fillId="33" borderId="10" xfId="105" applyNumberFormat="1" applyFont="1" applyFill="1" applyBorder="1" applyAlignment="1">
      <alignment horizontal="right"/>
      <protection/>
    </xf>
    <xf numFmtId="2" fontId="17" fillId="33" borderId="10" xfId="105" applyNumberFormat="1" applyFont="1" applyFill="1" applyBorder="1" applyAlignment="1">
      <alignment horizontal="right"/>
      <protection/>
    </xf>
    <xf numFmtId="0" fontId="17" fillId="0" borderId="0" xfId="105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3" fillId="33" borderId="0" xfId="123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5" applyFont="1" applyFill="1" applyBorder="1" applyAlignment="1">
      <alignment horizont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1" fillId="33" borderId="10" xfId="123" applyFont="1" applyFill="1" applyBorder="1" applyAlignment="1">
      <alignment horizontal="center" vertical="center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65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22" fillId="0" borderId="10" xfId="11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3" applyFont="1" applyBorder="1" applyAlignment="1">
      <alignment horizontal="right" vertical="center" wrapText="1"/>
    </xf>
    <xf numFmtId="9" fontId="3" fillId="0" borderId="10" xfId="123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1" fontId="0" fillId="33" borderId="10" xfId="70" applyNumberFormat="1" applyFill="1" applyBorder="1">
      <alignment/>
      <protection/>
    </xf>
    <xf numFmtId="2" fontId="0" fillId="33" borderId="10" xfId="70" applyNumberFormat="1" applyFill="1" applyBorder="1">
      <alignment/>
      <protection/>
    </xf>
    <xf numFmtId="2" fontId="4" fillId="33" borderId="10" xfId="105" applyNumberFormat="1" applyFont="1" applyFill="1" applyBorder="1" applyAlignment="1">
      <alignment horizontal="center" vertical="center"/>
      <protection/>
    </xf>
    <xf numFmtId="2" fontId="13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center" wrapText="1"/>
    </xf>
    <xf numFmtId="9" fontId="3" fillId="33" borderId="0" xfId="123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top" wrapText="1"/>
    </xf>
    <xf numFmtId="1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 vertical="top" wrapText="1"/>
    </xf>
    <xf numFmtId="9" fontId="13" fillId="33" borderId="0" xfId="123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vertical="center"/>
    </xf>
    <xf numFmtId="9" fontId="2" fillId="33" borderId="0" xfId="123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top" wrapText="1"/>
    </xf>
    <xf numFmtId="2" fontId="6" fillId="33" borderId="0" xfId="120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vertical="center" wrapText="1"/>
    </xf>
    <xf numFmtId="2" fontId="21" fillId="0" borderId="10" xfId="109" applyNumberFormat="1" applyFont="1" applyBorder="1" applyAlignment="1">
      <alignment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7" fillId="33" borderId="23" xfId="70" applyFont="1" applyFill="1" applyBorder="1" applyAlignment="1">
      <alignment horizontal="center"/>
      <protection/>
    </xf>
    <xf numFmtId="0" fontId="23" fillId="33" borderId="23" xfId="70" applyFont="1" applyFill="1" applyBorder="1">
      <alignment/>
      <protection/>
    </xf>
    <xf numFmtId="0" fontId="17" fillId="33" borderId="23" xfId="70" applyFont="1" applyFill="1" applyBorder="1" applyAlignment="1">
      <alignment horizontal="right" vertical="center"/>
      <protection/>
    </xf>
    <xf numFmtId="0" fontId="17" fillId="33" borderId="23" xfId="70" applyFont="1" applyFill="1" applyBorder="1">
      <alignment/>
      <protection/>
    </xf>
    <xf numFmtId="0" fontId="16" fillId="33" borderId="23" xfId="70" applyFont="1" applyFill="1" applyBorder="1" applyAlignment="1">
      <alignment horizontal="right"/>
      <protection/>
    </xf>
    <xf numFmtId="0" fontId="16" fillId="33" borderId="23" xfId="70" applyFont="1" applyFill="1" applyBorder="1">
      <alignment/>
      <protection/>
    </xf>
    <xf numFmtId="0" fontId="24" fillId="33" borderId="23" xfId="70" applyFont="1" applyFill="1" applyBorder="1">
      <alignment/>
      <protection/>
    </xf>
    <xf numFmtId="2" fontId="2" fillId="0" borderId="10" xfId="0" applyNumberFormat="1" applyFont="1" applyBorder="1" applyAlignment="1">
      <alignment/>
    </xf>
    <xf numFmtId="9" fontId="3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17" fillId="33" borderId="19" xfId="105" applyFont="1" applyFill="1" applyBorder="1" applyAlignment="1">
      <alignment horizontal="center" vertical="top" wrapText="1"/>
      <protection/>
    </xf>
    <xf numFmtId="0" fontId="17" fillId="33" borderId="16" xfId="105" applyFont="1" applyFill="1" applyBorder="1" applyAlignment="1">
      <alignment horizontal="center" vertical="top" wrapText="1"/>
      <protection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15" xfId="105" applyFont="1" applyFill="1" applyBorder="1" applyAlignment="1">
      <alignment horizontal="center" vertical="center"/>
      <protection/>
    </xf>
    <xf numFmtId="0" fontId="17" fillId="33" borderId="24" xfId="105" applyFont="1" applyFill="1" applyBorder="1" applyAlignment="1">
      <alignment horizontal="center" vertic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left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5" fillId="36" borderId="19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10" xfId="66"/>
    <cellStyle name="Normal 2 10 2" xfId="67"/>
    <cellStyle name="Normal 2 11" xfId="68"/>
    <cellStyle name="Normal 2 2" xfId="69"/>
    <cellStyle name="Normal 2 2 2" xfId="70"/>
    <cellStyle name="Normal 2 2 3" xfId="71"/>
    <cellStyle name="Normal 2 2 3 2" xfId="72"/>
    <cellStyle name="Normal 2 2 3 2 2" xfId="73"/>
    <cellStyle name="Normal 2 2 3 3" xfId="74"/>
    <cellStyle name="Normal 2 2 3 3 2" xfId="75"/>
    <cellStyle name="Normal 2 2 3 4" xfId="76"/>
    <cellStyle name="Normal 2 2 4" xfId="77"/>
    <cellStyle name="Normal 2 2 4 2" xfId="78"/>
    <cellStyle name="Normal 2 2 5" xfId="79"/>
    <cellStyle name="Normal 2 2 5 2" xfId="80"/>
    <cellStyle name="Normal 2 2 6" xfId="81"/>
    <cellStyle name="Normal 2 3" xfId="82"/>
    <cellStyle name="Normal 2 3 2" xfId="83"/>
    <cellStyle name="Normal 2 4" xfId="84"/>
    <cellStyle name="Normal 2 4 2" xfId="85"/>
    <cellStyle name="Normal 2 4 2 2" xfId="86"/>
    <cellStyle name="Normal 2 4 3" xfId="87"/>
    <cellStyle name="Normal 2 4 3 2" xfId="88"/>
    <cellStyle name="Normal 2 4 4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7 2 2" xfId="96"/>
    <cellStyle name="Normal 2 7 3" xfId="97"/>
    <cellStyle name="Normal 2 7 4" xfId="98"/>
    <cellStyle name="Normal 2 8" xfId="99"/>
    <cellStyle name="Normal 2 8 2" xfId="100"/>
    <cellStyle name="Normal 2 8 2 2" xfId="101"/>
    <cellStyle name="Normal 2 8 3" xfId="102"/>
    <cellStyle name="Normal 2 9" xfId="103"/>
    <cellStyle name="Normal 2 9 2" xfId="104"/>
    <cellStyle name="Normal 3" xfId="105"/>
    <cellStyle name="Normal 3 2" xfId="106"/>
    <cellStyle name="Normal 3 2 2" xfId="107"/>
    <cellStyle name="Normal 3 3" xfId="108"/>
    <cellStyle name="Normal 4" xfId="109"/>
    <cellStyle name="Normal 4 2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7 2" xfId="117"/>
    <cellStyle name="Normal 8" xfId="118"/>
    <cellStyle name="Normal 9" xfId="119"/>
    <cellStyle name="Normal_calculation -utt" xfId="120"/>
    <cellStyle name="Note" xfId="121"/>
    <cellStyle name="Output" xfId="122"/>
    <cellStyle name="Percent" xfId="123"/>
    <cellStyle name="Percent 2" xfId="124"/>
    <cellStyle name="Percent 2 2" xfId="125"/>
    <cellStyle name="Percent 2 2 2" xfId="126"/>
    <cellStyle name="Percent 2 3" xfId="127"/>
    <cellStyle name="Percent 2 3 2" xfId="128"/>
    <cellStyle name="Percent 6" xfId="129"/>
    <cellStyle name="Percent 6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236</xdr:row>
      <xdr:rowOff>0</xdr:rowOff>
    </xdr:from>
    <xdr:to>
      <xdr:col>6</xdr:col>
      <xdr:colOff>542925</xdr:colOff>
      <xdr:row>236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14975" y="46624875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236</xdr:row>
      <xdr:rowOff>0</xdr:rowOff>
    </xdr:from>
    <xdr:to>
      <xdr:col>3</xdr:col>
      <xdr:colOff>314325</xdr:colOff>
      <xdr:row>236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466248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236</xdr:row>
      <xdr:rowOff>0</xdr:rowOff>
    </xdr:from>
    <xdr:to>
      <xdr:col>5</xdr:col>
      <xdr:colOff>295275</xdr:colOff>
      <xdr:row>236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466248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view="pageBreakPreview" zoomScale="90" zoomScaleNormal="106" zoomScaleSheetLayoutView="90" zoomScalePageLayoutView="0" workbookViewId="0" topLeftCell="A1">
      <selection activeCell="M576" sqref="M576"/>
    </sheetView>
  </sheetViews>
  <sheetFormatPr defaultColWidth="9.140625" defaultRowHeight="12.75"/>
  <cols>
    <col min="1" max="1" width="11.28125" style="9" customWidth="1"/>
    <col min="2" max="2" width="20.00390625" style="9" customWidth="1"/>
    <col min="3" max="3" width="17.7109375" style="9" customWidth="1"/>
    <col min="4" max="4" width="16.57421875" style="9" customWidth="1"/>
    <col min="5" max="5" width="16.140625" style="9" customWidth="1"/>
    <col min="6" max="6" width="17.00390625" style="9" customWidth="1"/>
    <col min="7" max="7" width="13.421875" style="9" customWidth="1"/>
    <col min="8" max="8" width="15.57421875" style="9" customWidth="1"/>
    <col min="9" max="16384" width="9.140625" style="9" customWidth="1"/>
  </cols>
  <sheetData>
    <row r="1" spans="1:8" ht="14.25">
      <c r="A1" s="327" t="s">
        <v>0</v>
      </c>
      <c r="B1" s="328"/>
      <c r="C1" s="328"/>
      <c r="D1" s="328"/>
      <c r="E1" s="328"/>
      <c r="F1" s="328"/>
      <c r="G1" s="328"/>
      <c r="H1" s="329"/>
    </row>
    <row r="2" spans="1:8" ht="14.25">
      <c r="A2" s="330" t="s">
        <v>1</v>
      </c>
      <c r="B2" s="331"/>
      <c r="C2" s="331"/>
      <c r="D2" s="331"/>
      <c r="E2" s="331"/>
      <c r="F2" s="331"/>
      <c r="G2" s="331"/>
      <c r="H2" s="332"/>
    </row>
    <row r="3" spans="1:8" ht="18">
      <c r="A3" s="330" t="s">
        <v>232</v>
      </c>
      <c r="B3" s="331"/>
      <c r="C3" s="331"/>
      <c r="D3" s="331"/>
      <c r="E3" s="331"/>
      <c r="F3" s="331"/>
      <c r="G3" s="331"/>
      <c r="H3" s="332"/>
    </row>
    <row r="4" spans="1:8" ht="5.25" customHeight="1">
      <c r="A4" s="4"/>
      <c r="B4" s="5"/>
      <c r="C4" s="5"/>
      <c r="D4" s="5"/>
      <c r="E4" s="5"/>
      <c r="F4" s="5"/>
      <c r="G4" s="6"/>
      <c r="H4" s="7"/>
    </row>
    <row r="5" spans="1:8" ht="18">
      <c r="A5" s="333" t="s">
        <v>159</v>
      </c>
      <c r="B5" s="334"/>
      <c r="C5" s="334"/>
      <c r="D5" s="334"/>
      <c r="E5" s="334"/>
      <c r="F5" s="334"/>
      <c r="G5" s="334"/>
      <c r="H5" s="335"/>
    </row>
    <row r="6" spans="1:6" ht="5.25" customHeight="1">
      <c r="A6" s="8"/>
      <c r="B6" s="8"/>
      <c r="C6" s="8"/>
      <c r="D6" s="8"/>
      <c r="E6" s="8"/>
      <c r="F6" s="8"/>
    </row>
    <row r="7" spans="1:8" ht="14.25">
      <c r="A7" s="336" t="s">
        <v>2</v>
      </c>
      <c r="B7" s="336"/>
      <c r="C7" s="336"/>
      <c r="D7" s="336"/>
      <c r="E7" s="336"/>
      <c r="F7" s="336"/>
      <c r="G7" s="336"/>
      <c r="H7" s="336"/>
    </row>
    <row r="8" ht="4.5" customHeight="1"/>
    <row r="9" spans="1:8" ht="14.25">
      <c r="A9" s="336" t="s">
        <v>190</v>
      </c>
      <c r="B9" s="336"/>
      <c r="C9" s="336"/>
      <c r="D9" s="336"/>
      <c r="E9" s="336"/>
      <c r="F9" s="336"/>
      <c r="G9" s="336"/>
      <c r="H9" s="336"/>
    </row>
    <row r="10" ht="6.75" customHeight="1"/>
    <row r="11" spans="1:8" ht="14.25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8" ht="14.25">
      <c r="A12" s="10"/>
      <c r="B12" s="10"/>
      <c r="C12" s="10"/>
      <c r="D12" s="10"/>
      <c r="E12" s="10"/>
      <c r="F12" s="10"/>
      <c r="G12" s="10"/>
      <c r="H12" s="10"/>
    </row>
    <row r="13" spans="1:8" ht="12.75" customHeight="1">
      <c r="A13" s="323" t="s">
        <v>4</v>
      </c>
      <c r="B13" s="323"/>
      <c r="C13" s="11"/>
      <c r="D13" s="12"/>
      <c r="E13" s="12"/>
      <c r="F13" s="10"/>
      <c r="G13" s="10"/>
      <c r="H13" s="10"/>
    </row>
    <row r="14" spans="1:8" ht="6.75" customHeight="1">
      <c r="A14" s="13"/>
      <c r="B14" s="13"/>
      <c r="C14" s="11"/>
      <c r="D14" s="12"/>
      <c r="E14" s="12"/>
      <c r="F14" s="10"/>
      <c r="G14" s="10"/>
      <c r="H14" s="10"/>
    </row>
    <row r="15" spans="1:8" ht="66.75" customHeight="1">
      <c r="A15" s="14" t="s">
        <v>5</v>
      </c>
      <c r="B15" s="15" t="s">
        <v>191</v>
      </c>
      <c r="C15" s="15" t="s">
        <v>192</v>
      </c>
      <c r="D15" s="15" t="s">
        <v>6</v>
      </c>
      <c r="E15" s="14" t="s">
        <v>7</v>
      </c>
      <c r="F15" s="10"/>
      <c r="G15" s="10"/>
      <c r="H15" s="10"/>
    </row>
    <row r="16" spans="1:5" ht="14.25">
      <c r="A16" s="17" t="s">
        <v>8</v>
      </c>
      <c r="B16" s="265">
        <v>1570000</v>
      </c>
      <c r="C16" s="195">
        <v>1612923</v>
      </c>
      <c r="D16" s="205">
        <f>C16-B16</f>
        <v>42923</v>
      </c>
      <c r="E16" s="19">
        <f>D16/B16</f>
        <v>0.027339490445859874</v>
      </c>
    </row>
    <row r="17" spans="1:8" ht="17.25" customHeight="1">
      <c r="A17" s="17" t="s">
        <v>9</v>
      </c>
      <c r="B17" s="265">
        <v>950000</v>
      </c>
      <c r="C17" s="196">
        <v>973734</v>
      </c>
      <c r="D17" s="205">
        <f>C17-B17</f>
        <v>23734</v>
      </c>
      <c r="E17" s="19">
        <f>D17/B17</f>
        <v>0.024983157894736843</v>
      </c>
      <c r="F17" s="10"/>
      <c r="G17" s="12"/>
      <c r="H17" s="12"/>
    </row>
    <row r="18" spans="1:8" ht="14.25">
      <c r="A18" s="17" t="s">
        <v>127</v>
      </c>
      <c r="B18" s="265">
        <v>4918</v>
      </c>
      <c r="C18" s="196">
        <v>2238</v>
      </c>
      <c r="D18" s="205">
        <f>C18-B18</f>
        <v>-2680</v>
      </c>
      <c r="E18" s="19">
        <f>D18/B18</f>
        <v>-0.5449369662464416</v>
      </c>
      <c r="F18" s="10"/>
      <c r="G18" s="12"/>
      <c r="H18" s="12"/>
    </row>
    <row r="19" spans="1:8" ht="14.25">
      <c r="A19" s="17" t="s">
        <v>10</v>
      </c>
      <c r="B19" s="266">
        <f>SUM(B16:B18)</f>
        <v>2524918</v>
      </c>
      <c r="C19" s="164">
        <f>SUM(C16:C18)</f>
        <v>2588895</v>
      </c>
      <c r="D19" s="205">
        <f>C19-B19</f>
        <v>63977</v>
      </c>
      <c r="E19" s="19">
        <f>D19/B19</f>
        <v>0.02533824860846966</v>
      </c>
      <c r="G19" s="119" t="s">
        <v>12</v>
      </c>
      <c r="H19" s="9" t="s">
        <v>12</v>
      </c>
    </row>
    <row r="20" spans="7:8" ht="13.5" customHeight="1">
      <c r="G20" s="29"/>
      <c r="H20" s="29"/>
    </row>
    <row r="21" spans="1:4" ht="15.75" customHeight="1">
      <c r="A21" s="323" t="s">
        <v>11</v>
      </c>
      <c r="B21" s="323"/>
      <c r="C21" s="323"/>
      <c r="D21" s="323"/>
    </row>
    <row r="22" spans="1:4" ht="13.5" customHeight="1">
      <c r="A22" s="20"/>
      <c r="B22" s="20"/>
      <c r="C22" s="20"/>
      <c r="D22" s="20"/>
    </row>
    <row r="23" spans="1:7" ht="15" customHeight="1">
      <c r="A23" s="21" t="s">
        <v>13</v>
      </c>
      <c r="B23" s="22">
        <v>220</v>
      </c>
      <c r="C23" s="22">
        <v>221</v>
      </c>
      <c r="D23" s="18">
        <f>C23-B23</f>
        <v>1</v>
      </c>
      <c r="E23" s="19">
        <f>D23/B23</f>
        <v>0.004545454545454545</v>
      </c>
      <c r="G23" s="9" t="s">
        <v>12</v>
      </c>
    </row>
    <row r="24" spans="1:7" ht="15" customHeight="1">
      <c r="A24" s="21" t="s">
        <v>14</v>
      </c>
      <c r="B24" s="22">
        <v>220</v>
      </c>
      <c r="C24" s="22">
        <v>221</v>
      </c>
      <c r="D24" s="18">
        <f>C24-B24</f>
        <v>1</v>
      </c>
      <c r="E24" s="19">
        <f>D24/B24</f>
        <v>0.004545454545454545</v>
      </c>
      <c r="G24" s="9" t="s">
        <v>12</v>
      </c>
    </row>
    <row r="25" spans="1:5" ht="15" customHeight="1">
      <c r="A25" s="21" t="s">
        <v>127</v>
      </c>
      <c r="B25" s="22">
        <v>302</v>
      </c>
      <c r="C25" s="22">
        <v>302</v>
      </c>
      <c r="D25" s="18">
        <f>C25-B25</f>
        <v>0</v>
      </c>
      <c r="E25" s="26">
        <v>0</v>
      </c>
    </row>
    <row r="26" spans="1:5" ht="15" customHeight="1">
      <c r="A26" s="323"/>
      <c r="B26" s="323"/>
      <c r="C26" s="323"/>
      <c r="D26" s="323"/>
      <c r="E26" s="25"/>
    </row>
    <row r="27" spans="1:8" ht="20.25" customHeight="1">
      <c r="A27" s="325" t="s">
        <v>193</v>
      </c>
      <c r="B27" s="325"/>
      <c r="C27" s="325"/>
      <c r="D27" s="325"/>
      <c r="E27" s="325"/>
      <c r="H27" s="9" t="s">
        <v>12</v>
      </c>
    </row>
    <row r="28" spans="1:7" ht="57.75" customHeight="1">
      <c r="A28" s="15" t="s">
        <v>5</v>
      </c>
      <c r="B28" s="15" t="s">
        <v>15</v>
      </c>
      <c r="C28" s="15" t="s">
        <v>16</v>
      </c>
      <c r="D28" s="15" t="s">
        <v>17</v>
      </c>
      <c r="E28" s="110" t="s">
        <v>7</v>
      </c>
      <c r="G28" s="9" t="s">
        <v>12</v>
      </c>
    </row>
    <row r="29" spans="1:8" ht="14.25">
      <c r="A29" s="17" t="s">
        <v>13</v>
      </c>
      <c r="B29" s="267">
        <f>B16*B23</f>
        <v>345400000</v>
      </c>
      <c r="C29" s="22">
        <v>356455983</v>
      </c>
      <c r="D29" s="18">
        <f>C29-B29</f>
        <v>11055983</v>
      </c>
      <c r="E29" s="19">
        <f>D29/B29</f>
        <v>0.03200921540243196</v>
      </c>
      <c r="G29" s="9" t="s">
        <v>12</v>
      </c>
      <c r="H29" s="9" t="s">
        <v>12</v>
      </c>
    </row>
    <row r="30" spans="1:8" ht="14.25">
      <c r="A30" s="17" t="s">
        <v>18</v>
      </c>
      <c r="B30" s="267">
        <f>B17*B24</f>
        <v>209000000</v>
      </c>
      <c r="C30" s="22">
        <v>215195313.671</v>
      </c>
      <c r="D30" s="18">
        <f>C30-B30</f>
        <v>6195313.671000004</v>
      </c>
      <c r="E30" s="19">
        <f>D30/B30</f>
        <v>0.02964264914354069</v>
      </c>
      <c r="G30" s="9" t="s">
        <v>12</v>
      </c>
      <c r="H30" s="9" t="s">
        <v>12</v>
      </c>
    </row>
    <row r="31" spans="1:7" ht="14.25">
      <c r="A31" s="17" t="s">
        <v>127</v>
      </c>
      <c r="B31" s="267">
        <f>B18*B25</f>
        <v>1485236</v>
      </c>
      <c r="C31" s="22">
        <v>675876</v>
      </c>
      <c r="D31" s="18">
        <f>C31-B31</f>
        <v>-809360</v>
      </c>
      <c r="E31" s="19">
        <f>D31/B31</f>
        <v>-0.5449369662464416</v>
      </c>
      <c r="G31" s="9" t="s">
        <v>12</v>
      </c>
    </row>
    <row r="32" spans="1:7" ht="17.25" customHeight="1">
      <c r="A32" s="17" t="s">
        <v>10</v>
      </c>
      <c r="B32" s="267">
        <f>SUM(B29:B31)</f>
        <v>555885236</v>
      </c>
      <c r="C32" s="22">
        <f>SUM(C29:C31)</f>
        <v>572327172.671</v>
      </c>
      <c r="D32" s="18">
        <f>C32-B32</f>
        <v>16441936.671000004</v>
      </c>
      <c r="E32" s="19">
        <f>D32/B32</f>
        <v>0.029577933728392822</v>
      </c>
      <c r="G32" s="9" t="s">
        <v>12</v>
      </c>
    </row>
    <row r="33" spans="1:7" ht="14.25">
      <c r="A33" s="13"/>
      <c r="B33" s="13"/>
      <c r="C33" s="13"/>
      <c r="D33" s="13"/>
      <c r="E33" s="25"/>
      <c r="G33" s="9" t="s">
        <v>12</v>
      </c>
    </row>
    <row r="34" spans="1:7" ht="18" customHeight="1">
      <c r="A34" s="326" t="s">
        <v>19</v>
      </c>
      <c r="B34" s="326"/>
      <c r="C34" s="326"/>
      <c r="D34" s="30"/>
      <c r="E34" s="31"/>
      <c r="G34" s="29"/>
    </row>
    <row r="35" spans="1:7" ht="18" customHeight="1">
      <c r="A35" s="323" t="s">
        <v>175</v>
      </c>
      <c r="B35" s="323"/>
      <c r="C35" s="323"/>
      <c r="D35" s="323"/>
      <c r="E35" s="323"/>
      <c r="F35" s="323"/>
      <c r="G35" s="323"/>
    </row>
    <row r="36" spans="1:7" ht="43.5" customHeight="1">
      <c r="A36" s="15" t="s">
        <v>20</v>
      </c>
      <c r="B36" s="15" t="s">
        <v>21</v>
      </c>
      <c r="C36" s="15" t="s">
        <v>22</v>
      </c>
      <c r="D36" s="15" t="s">
        <v>23</v>
      </c>
      <c r="E36" s="27" t="s">
        <v>24</v>
      </c>
      <c r="F36" s="15" t="s">
        <v>25</v>
      </c>
      <c r="G36" s="29"/>
    </row>
    <row r="37" spans="1:7" ht="12.75" customHeight="1">
      <c r="A37" s="15">
        <v>1</v>
      </c>
      <c r="B37" s="15">
        <v>2</v>
      </c>
      <c r="C37" s="15">
        <v>3</v>
      </c>
      <c r="D37" s="15">
        <v>4</v>
      </c>
      <c r="E37" s="15" t="s">
        <v>26</v>
      </c>
      <c r="F37" s="15">
        <v>6</v>
      </c>
      <c r="G37" s="29"/>
    </row>
    <row r="38" spans="1:7" ht="12.75" customHeight="1">
      <c r="A38" s="179">
        <v>1</v>
      </c>
      <c r="B38" s="33" t="s">
        <v>160</v>
      </c>
      <c r="C38" s="179">
        <v>2385</v>
      </c>
      <c r="D38" s="179">
        <v>2385</v>
      </c>
      <c r="E38" s="179">
        <f>C38-D38</f>
        <v>0</v>
      </c>
      <c r="F38" s="197">
        <f>E38/C38</f>
        <v>0</v>
      </c>
      <c r="G38" s="29"/>
    </row>
    <row r="39" spans="1:7" ht="12.75" customHeight="1">
      <c r="A39" s="179">
        <v>2</v>
      </c>
      <c r="B39" s="33" t="s">
        <v>161</v>
      </c>
      <c r="C39" s="179">
        <v>2196</v>
      </c>
      <c r="D39" s="179">
        <v>2196</v>
      </c>
      <c r="E39" s="179">
        <f aca="true" t="shared" si="0" ref="E39:E51">C39-D39</f>
        <v>0</v>
      </c>
      <c r="F39" s="197">
        <f aca="true" t="shared" si="1" ref="F39:F51">E39/C39</f>
        <v>0</v>
      </c>
      <c r="G39" s="29"/>
    </row>
    <row r="40" spans="1:7" ht="12.75" customHeight="1">
      <c r="A40" s="179">
        <v>3</v>
      </c>
      <c r="B40" s="33" t="s">
        <v>162</v>
      </c>
      <c r="C40" s="179">
        <v>3239</v>
      </c>
      <c r="D40" s="179">
        <v>3239</v>
      </c>
      <c r="E40" s="179">
        <f t="shared" si="0"/>
        <v>0</v>
      </c>
      <c r="F40" s="197">
        <f t="shared" si="1"/>
        <v>0</v>
      </c>
      <c r="G40" s="29"/>
    </row>
    <row r="41" spans="1:7" ht="12.75" customHeight="1">
      <c r="A41" s="179">
        <v>4</v>
      </c>
      <c r="B41" s="33" t="s">
        <v>163</v>
      </c>
      <c r="C41" s="179">
        <v>3445</v>
      </c>
      <c r="D41" s="179">
        <v>3445</v>
      </c>
      <c r="E41" s="179">
        <f t="shared" si="0"/>
        <v>0</v>
      </c>
      <c r="F41" s="197">
        <f t="shared" si="1"/>
        <v>0</v>
      </c>
      <c r="G41" s="29"/>
    </row>
    <row r="42" spans="1:7" ht="12.75" customHeight="1">
      <c r="A42" s="179">
        <v>5</v>
      </c>
      <c r="B42" s="33" t="s">
        <v>164</v>
      </c>
      <c r="C42" s="179">
        <v>2544</v>
      </c>
      <c r="D42" s="179">
        <v>2544</v>
      </c>
      <c r="E42" s="179">
        <f t="shared" si="0"/>
        <v>0</v>
      </c>
      <c r="F42" s="197">
        <f t="shared" si="1"/>
        <v>0</v>
      </c>
      <c r="G42" s="29"/>
    </row>
    <row r="43" spans="1:7" ht="12.75" customHeight="1">
      <c r="A43" s="179">
        <v>6</v>
      </c>
      <c r="B43" s="33" t="s">
        <v>165</v>
      </c>
      <c r="C43" s="179">
        <v>2234</v>
      </c>
      <c r="D43" s="179">
        <v>2234</v>
      </c>
      <c r="E43" s="179">
        <f t="shared" si="0"/>
        <v>0</v>
      </c>
      <c r="F43" s="197">
        <f t="shared" si="1"/>
        <v>0</v>
      </c>
      <c r="G43" s="29"/>
    </row>
    <row r="44" spans="1:7" ht="12.75" customHeight="1">
      <c r="A44" s="179">
        <v>7</v>
      </c>
      <c r="B44" s="33" t="s">
        <v>166</v>
      </c>
      <c r="C44" s="179">
        <v>2739</v>
      </c>
      <c r="D44" s="179">
        <v>2739</v>
      </c>
      <c r="E44" s="179">
        <f t="shared" si="0"/>
        <v>0</v>
      </c>
      <c r="F44" s="197">
        <f t="shared" si="1"/>
        <v>0</v>
      </c>
      <c r="G44" s="29"/>
    </row>
    <row r="45" spans="1:7" ht="12.75" customHeight="1">
      <c r="A45" s="179">
        <v>8</v>
      </c>
      <c r="B45" s="33" t="s">
        <v>167</v>
      </c>
      <c r="C45" s="179">
        <v>2675</v>
      </c>
      <c r="D45" s="179">
        <v>2675</v>
      </c>
      <c r="E45" s="179">
        <f t="shared" si="0"/>
        <v>0</v>
      </c>
      <c r="F45" s="197">
        <f t="shared" si="1"/>
        <v>0</v>
      </c>
      <c r="G45" s="29"/>
    </row>
    <row r="46" spans="1:7" ht="12.75" customHeight="1">
      <c r="A46" s="179">
        <v>9</v>
      </c>
      <c r="B46" s="33" t="s">
        <v>168</v>
      </c>
      <c r="C46" s="179">
        <v>2695</v>
      </c>
      <c r="D46" s="179">
        <v>2695</v>
      </c>
      <c r="E46" s="179">
        <f t="shared" si="0"/>
        <v>0</v>
      </c>
      <c r="F46" s="197">
        <f t="shared" si="1"/>
        <v>0</v>
      </c>
      <c r="G46" s="29"/>
    </row>
    <row r="47" spans="1:7" ht="12.75" customHeight="1">
      <c r="A47" s="179">
        <v>10</v>
      </c>
      <c r="B47" s="33" t="s">
        <v>169</v>
      </c>
      <c r="C47" s="179">
        <v>3718</v>
      </c>
      <c r="D47" s="179">
        <v>3718</v>
      </c>
      <c r="E47" s="179">
        <f t="shared" si="0"/>
        <v>0</v>
      </c>
      <c r="F47" s="197">
        <f t="shared" si="1"/>
        <v>0</v>
      </c>
      <c r="G47" s="29"/>
    </row>
    <row r="48" spans="1:7" ht="12.75" customHeight="1">
      <c r="A48" s="179">
        <v>11</v>
      </c>
      <c r="B48" s="33" t="s">
        <v>170</v>
      </c>
      <c r="C48" s="179">
        <v>2558</v>
      </c>
      <c r="D48" s="179">
        <v>2558</v>
      </c>
      <c r="E48" s="179">
        <f t="shared" si="0"/>
        <v>0</v>
      </c>
      <c r="F48" s="197">
        <f t="shared" si="1"/>
        <v>0</v>
      </c>
      <c r="G48" s="29"/>
    </row>
    <row r="49" spans="1:7" ht="12.75" customHeight="1">
      <c r="A49" s="179">
        <v>12</v>
      </c>
      <c r="B49" s="33" t="s">
        <v>171</v>
      </c>
      <c r="C49" s="179">
        <v>2762</v>
      </c>
      <c r="D49" s="179">
        <v>2762</v>
      </c>
      <c r="E49" s="179">
        <f t="shared" si="0"/>
        <v>0</v>
      </c>
      <c r="F49" s="197">
        <f t="shared" si="1"/>
        <v>0</v>
      </c>
      <c r="G49" s="29"/>
    </row>
    <row r="50" spans="1:7" ht="12.75" customHeight="1">
      <c r="A50" s="179">
        <v>13</v>
      </c>
      <c r="B50" s="33" t="s">
        <v>172</v>
      </c>
      <c r="C50" s="179">
        <v>2011</v>
      </c>
      <c r="D50" s="179">
        <v>2011</v>
      </c>
      <c r="E50" s="179">
        <f t="shared" si="0"/>
        <v>0</v>
      </c>
      <c r="F50" s="197">
        <f t="shared" si="1"/>
        <v>0</v>
      </c>
      <c r="G50" s="29"/>
    </row>
    <row r="51" spans="1:7" ht="17.25" customHeight="1">
      <c r="A51" s="237"/>
      <c r="B51" s="238" t="s">
        <v>27</v>
      </c>
      <c r="C51" s="41">
        <v>35201</v>
      </c>
      <c r="D51" s="41">
        <v>35201</v>
      </c>
      <c r="E51" s="206">
        <f t="shared" si="0"/>
        <v>0</v>
      </c>
      <c r="F51" s="268">
        <f t="shared" si="1"/>
        <v>0</v>
      </c>
      <c r="G51" s="29"/>
    </row>
    <row r="52" spans="1:7" ht="12.75" customHeight="1">
      <c r="A52" s="23"/>
      <c r="B52" s="34"/>
      <c r="C52" s="35"/>
      <c r="D52" s="35"/>
      <c r="E52" s="35"/>
      <c r="F52" s="36"/>
      <c r="G52" s="29"/>
    </row>
    <row r="53" spans="1:8" ht="12.75" customHeight="1">
      <c r="A53" s="323" t="s">
        <v>176</v>
      </c>
      <c r="B53" s="323"/>
      <c r="C53" s="323"/>
      <c r="D53" s="323"/>
      <c r="E53" s="323"/>
      <c r="F53" s="323"/>
      <c r="G53" s="323"/>
      <c r="H53" s="323"/>
    </row>
    <row r="54" spans="1:7" ht="45.75" customHeight="1">
      <c r="A54" s="15" t="s">
        <v>20</v>
      </c>
      <c r="B54" s="15" t="s">
        <v>21</v>
      </c>
      <c r="C54" s="15" t="s">
        <v>22</v>
      </c>
      <c r="D54" s="15" t="s">
        <v>23</v>
      </c>
      <c r="E54" s="27" t="s">
        <v>24</v>
      </c>
      <c r="F54" s="15" t="s">
        <v>25</v>
      </c>
      <c r="G54" s="29"/>
    </row>
    <row r="55" spans="1:7" ht="12.75" customHeight="1">
      <c r="A55" s="15">
        <v>1</v>
      </c>
      <c r="B55" s="15">
        <v>2</v>
      </c>
      <c r="C55" s="15">
        <v>3</v>
      </c>
      <c r="D55" s="15">
        <v>4</v>
      </c>
      <c r="E55" s="15" t="s">
        <v>26</v>
      </c>
      <c r="F55" s="15">
        <v>6</v>
      </c>
      <c r="G55" s="29"/>
    </row>
    <row r="56" spans="1:7" ht="12.75" customHeight="1">
      <c r="A56" s="179">
        <v>1</v>
      </c>
      <c r="B56" s="33" t="s">
        <v>160</v>
      </c>
      <c r="C56" s="179">
        <v>417</v>
      </c>
      <c r="D56" s="179">
        <v>417</v>
      </c>
      <c r="E56" s="179">
        <f>D56-C56</f>
        <v>0</v>
      </c>
      <c r="F56" s="179">
        <v>0</v>
      </c>
      <c r="G56" s="29"/>
    </row>
    <row r="57" spans="1:7" ht="12.75" customHeight="1">
      <c r="A57" s="179">
        <v>2</v>
      </c>
      <c r="B57" s="33" t="s">
        <v>161</v>
      </c>
      <c r="C57" s="179">
        <v>233</v>
      </c>
      <c r="D57" s="179">
        <v>233</v>
      </c>
      <c r="E57" s="179">
        <f aca="true" t="shared" si="2" ref="E57:E69">D57-C57</f>
        <v>0</v>
      </c>
      <c r="F57" s="179">
        <v>0</v>
      </c>
      <c r="G57" s="29"/>
    </row>
    <row r="58" spans="1:7" ht="12.75" customHeight="1">
      <c r="A58" s="179">
        <v>3</v>
      </c>
      <c r="B58" s="33" t="s">
        <v>162</v>
      </c>
      <c r="C58" s="179">
        <v>284</v>
      </c>
      <c r="D58" s="179">
        <v>284</v>
      </c>
      <c r="E58" s="179">
        <f t="shared" si="2"/>
        <v>0</v>
      </c>
      <c r="F58" s="179">
        <v>0</v>
      </c>
      <c r="G58" s="29"/>
    </row>
    <row r="59" spans="1:7" ht="12.75" customHeight="1">
      <c r="A59" s="179">
        <v>4</v>
      </c>
      <c r="B59" s="33" t="s">
        <v>163</v>
      </c>
      <c r="C59" s="179">
        <v>341</v>
      </c>
      <c r="D59" s="179">
        <v>341</v>
      </c>
      <c r="E59" s="179">
        <f t="shared" si="2"/>
        <v>0</v>
      </c>
      <c r="F59" s="179">
        <v>0</v>
      </c>
      <c r="G59" s="29"/>
    </row>
    <row r="60" spans="1:7" ht="12.75" customHeight="1">
      <c r="A60" s="179">
        <v>5</v>
      </c>
      <c r="B60" s="33" t="s">
        <v>164</v>
      </c>
      <c r="C60" s="179">
        <v>247</v>
      </c>
      <c r="D60" s="179">
        <v>247</v>
      </c>
      <c r="E60" s="179">
        <f t="shared" si="2"/>
        <v>0</v>
      </c>
      <c r="F60" s="179">
        <v>0</v>
      </c>
      <c r="G60" s="29"/>
    </row>
    <row r="61" spans="1:7" ht="12.75" customHeight="1">
      <c r="A61" s="179">
        <v>6</v>
      </c>
      <c r="B61" s="33" t="s">
        <v>165</v>
      </c>
      <c r="C61" s="179">
        <v>411</v>
      </c>
      <c r="D61" s="179">
        <v>411</v>
      </c>
      <c r="E61" s="179">
        <f t="shared" si="2"/>
        <v>0</v>
      </c>
      <c r="F61" s="179">
        <v>0</v>
      </c>
      <c r="G61" s="29"/>
    </row>
    <row r="62" spans="1:7" ht="12.75" customHeight="1">
      <c r="A62" s="179">
        <v>7</v>
      </c>
      <c r="B62" s="33" t="s">
        <v>166</v>
      </c>
      <c r="C62" s="179">
        <v>320</v>
      </c>
      <c r="D62" s="179">
        <v>320</v>
      </c>
      <c r="E62" s="179">
        <f t="shared" si="2"/>
        <v>0</v>
      </c>
      <c r="F62" s="179">
        <v>0</v>
      </c>
      <c r="G62" s="29"/>
    </row>
    <row r="63" spans="1:7" ht="12.75" customHeight="1">
      <c r="A63" s="179">
        <v>8</v>
      </c>
      <c r="B63" s="33" t="s">
        <v>167</v>
      </c>
      <c r="C63" s="179">
        <v>313</v>
      </c>
      <c r="D63" s="179">
        <v>313</v>
      </c>
      <c r="E63" s="179">
        <f t="shared" si="2"/>
        <v>0</v>
      </c>
      <c r="F63" s="179">
        <v>0</v>
      </c>
      <c r="G63" s="29"/>
    </row>
    <row r="64" spans="1:7" ht="12.75" customHeight="1">
      <c r="A64" s="179">
        <v>9</v>
      </c>
      <c r="B64" s="33" t="s">
        <v>168</v>
      </c>
      <c r="C64" s="179">
        <v>345</v>
      </c>
      <c r="D64" s="179">
        <v>345</v>
      </c>
      <c r="E64" s="179">
        <f t="shared" si="2"/>
        <v>0</v>
      </c>
      <c r="F64" s="179">
        <v>0</v>
      </c>
      <c r="G64" s="29"/>
    </row>
    <row r="65" spans="1:7" ht="12.75" customHeight="1">
      <c r="A65" s="179">
        <v>10</v>
      </c>
      <c r="B65" s="33" t="s">
        <v>169</v>
      </c>
      <c r="C65" s="179">
        <v>453</v>
      </c>
      <c r="D65" s="179">
        <v>453</v>
      </c>
      <c r="E65" s="179">
        <f t="shared" si="2"/>
        <v>0</v>
      </c>
      <c r="F65" s="179">
        <v>0</v>
      </c>
      <c r="G65" s="29"/>
    </row>
    <row r="66" spans="1:7" ht="12.75" customHeight="1">
      <c r="A66" s="179">
        <v>11</v>
      </c>
      <c r="B66" s="33" t="s">
        <v>170</v>
      </c>
      <c r="C66" s="179">
        <v>338</v>
      </c>
      <c r="D66" s="179">
        <v>338</v>
      </c>
      <c r="E66" s="179">
        <f t="shared" si="2"/>
        <v>0</v>
      </c>
      <c r="F66" s="179">
        <v>0</v>
      </c>
      <c r="G66" s="29"/>
    </row>
    <row r="67" spans="1:7" ht="12.75" customHeight="1">
      <c r="A67" s="179">
        <v>12</v>
      </c>
      <c r="B67" s="33" t="s">
        <v>171</v>
      </c>
      <c r="C67" s="179">
        <v>447</v>
      </c>
      <c r="D67" s="179">
        <v>447</v>
      </c>
      <c r="E67" s="179">
        <f t="shared" si="2"/>
        <v>0</v>
      </c>
      <c r="F67" s="179">
        <v>0</v>
      </c>
      <c r="G67" s="29"/>
    </row>
    <row r="68" spans="1:7" ht="12.75" customHeight="1">
      <c r="A68" s="179">
        <v>13</v>
      </c>
      <c r="B68" s="33" t="s">
        <v>172</v>
      </c>
      <c r="C68" s="179">
        <v>401</v>
      </c>
      <c r="D68" s="179">
        <v>401</v>
      </c>
      <c r="E68" s="179">
        <f t="shared" si="2"/>
        <v>0</v>
      </c>
      <c r="F68" s="179">
        <v>0</v>
      </c>
      <c r="G68" s="29"/>
    </row>
    <row r="69" spans="1:7" ht="12.75" customHeight="1">
      <c r="A69" s="237"/>
      <c r="B69" s="238" t="s">
        <v>27</v>
      </c>
      <c r="C69" s="206">
        <v>4550</v>
      </c>
      <c r="D69" s="206">
        <v>4550</v>
      </c>
      <c r="E69" s="206">
        <f t="shared" si="2"/>
        <v>0</v>
      </c>
      <c r="F69" s="206">
        <v>0</v>
      </c>
      <c r="G69" s="29"/>
    </row>
    <row r="70" spans="1:7" ht="12.75" customHeight="1">
      <c r="A70" s="38"/>
      <c r="B70" s="2"/>
      <c r="C70" s="35"/>
      <c r="D70" s="35"/>
      <c r="E70" s="39"/>
      <c r="F70" s="40"/>
      <c r="G70" s="29"/>
    </row>
    <row r="71" spans="1:7" ht="12.75" customHeight="1">
      <c r="A71" s="38"/>
      <c r="B71" s="2"/>
      <c r="C71" s="35"/>
      <c r="D71" s="35"/>
      <c r="E71" s="39"/>
      <c r="F71" s="40"/>
      <c r="G71" s="29"/>
    </row>
    <row r="72" spans="1:8" ht="12.75" customHeight="1">
      <c r="A72" s="323" t="s">
        <v>177</v>
      </c>
      <c r="B72" s="323"/>
      <c r="C72" s="323"/>
      <c r="D72" s="323"/>
      <c r="E72" s="323"/>
      <c r="F72" s="323"/>
      <c r="G72" s="323"/>
      <c r="H72" s="323"/>
    </row>
    <row r="73" spans="1:7" ht="45.75" customHeight="1">
      <c r="A73" s="15" t="s">
        <v>20</v>
      </c>
      <c r="B73" s="15" t="s">
        <v>21</v>
      </c>
      <c r="C73" s="15" t="s">
        <v>22</v>
      </c>
      <c r="D73" s="15" t="s">
        <v>23</v>
      </c>
      <c r="E73" s="27" t="s">
        <v>24</v>
      </c>
      <c r="F73" s="15" t="s">
        <v>25</v>
      </c>
      <c r="G73" s="29"/>
    </row>
    <row r="74" spans="1:7" ht="15" customHeight="1">
      <c r="A74" s="15">
        <v>1</v>
      </c>
      <c r="B74" s="15">
        <v>2</v>
      </c>
      <c r="C74" s="15">
        <v>3</v>
      </c>
      <c r="D74" s="15">
        <v>4</v>
      </c>
      <c r="E74" s="15" t="s">
        <v>26</v>
      </c>
      <c r="F74" s="15">
        <v>6</v>
      </c>
      <c r="G74" s="29"/>
    </row>
    <row r="75" spans="1:7" ht="12.75" customHeight="1">
      <c r="A75" s="16">
        <v>1</v>
      </c>
      <c r="B75" s="33" t="s">
        <v>160</v>
      </c>
      <c r="C75" s="16">
        <v>388</v>
      </c>
      <c r="D75" s="16">
        <v>388</v>
      </c>
      <c r="E75" s="179">
        <f>D75-C75</f>
        <v>0</v>
      </c>
      <c r="F75" s="137">
        <f>E75/C75</f>
        <v>0</v>
      </c>
      <c r="G75" s="29"/>
    </row>
    <row r="76" spans="1:7" ht="12.75" customHeight="1">
      <c r="A76" s="16">
        <v>2</v>
      </c>
      <c r="B76" s="33" t="s">
        <v>161</v>
      </c>
      <c r="C76" s="16">
        <v>272</v>
      </c>
      <c r="D76" s="16">
        <v>272</v>
      </c>
      <c r="E76" s="179">
        <f aca="true" t="shared" si="3" ref="E76:E88">D76-C76</f>
        <v>0</v>
      </c>
      <c r="F76" s="137">
        <f>E76/C76</f>
        <v>0</v>
      </c>
      <c r="G76" s="29"/>
    </row>
    <row r="77" spans="1:7" ht="12.75" customHeight="1">
      <c r="A77" s="16">
        <v>3</v>
      </c>
      <c r="B77" s="33" t="s">
        <v>162</v>
      </c>
      <c r="C77" s="16">
        <v>346</v>
      </c>
      <c r="D77" s="16">
        <v>346</v>
      </c>
      <c r="E77" s="179">
        <f t="shared" si="3"/>
        <v>0</v>
      </c>
      <c r="F77" s="137">
        <v>0</v>
      </c>
      <c r="G77" s="29"/>
    </row>
    <row r="78" spans="1:7" ht="12.75" customHeight="1">
      <c r="A78" s="16">
        <v>4</v>
      </c>
      <c r="B78" s="33" t="s">
        <v>163</v>
      </c>
      <c r="C78" s="16">
        <v>482</v>
      </c>
      <c r="D78" s="16">
        <v>482</v>
      </c>
      <c r="E78" s="179">
        <f t="shared" si="3"/>
        <v>0</v>
      </c>
      <c r="F78" s="137">
        <f>E78/C78</f>
        <v>0</v>
      </c>
      <c r="G78" s="29"/>
    </row>
    <row r="79" spans="1:7" ht="12.75" customHeight="1">
      <c r="A79" s="16">
        <v>5</v>
      </c>
      <c r="B79" s="33" t="s">
        <v>164</v>
      </c>
      <c r="C79" s="16">
        <v>448</v>
      </c>
      <c r="D79" s="16">
        <v>448</v>
      </c>
      <c r="E79" s="179">
        <f t="shared" si="3"/>
        <v>0</v>
      </c>
      <c r="F79" s="137">
        <v>0</v>
      </c>
      <c r="G79" s="29"/>
    </row>
    <row r="80" spans="1:7" ht="12.75" customHeight="1">
      <c r="A80" s="16">
        <v>6</v>
      </c>
      <c r="B80" s="33" t="s">
        <v>165</v>
      </c>
      <c r="C80" s="16">
        <v>452</v>
      </c>
      <c r="D80" s="16">
        <v>452</v>
      </c>
      <c r="E80" s="179">
        <f t="shared" si="3"/>
        <v>0</v>
      </c>
      <c r="F80" s="137">
        <f>E80/C80</f>
        <v>0</v>
      </c>
      <c r="G80" s="29"/>
    </row>
    <row r="81" spans="1:7" ht="12.75" customHeight="1">
      <c r="A81" s="16">
        <v>7</v>
      </c>
      <c r="B81" s="33" t="s">
        <v>166</v>
      </c>
      <c r="C81" s="16">
        <v>489</v>
      </c>
      <c r="D81" s="16">
        <v>489</v>
      </c>
      <c r="E81" s="179">
        <f t="shared" si="3"/>
        <v>0</v>
      </c>
      <c r="F81" s="137">
        <v>0</v>
      </c>
      <c r="G81" s="29"/>
    </row>
    <row r="82" spans="1:7" ht="12.75" customHeight="1">
      <c r="A82" s="16">
        <v>8</v>
      </c>
      <c r="B82" s="33" t="s">
        <v>167</v>
      </c>
      <c r="C82" s="16">
        <v>430</v>
      </c>
      <c r="D82" s="16">
        <v>430</v>
      </c>
      <c r="E82" s="179">
        <f t="shared" si="3"/>
        <v>0</v>
      </c>
      <c r="F82" s="137">
        <f>E82/C82</f>
        <v>0</v>
      </c>
      <c r="G82" s="29"/>
    </row>
    <row r="83" spans="1:7" ht="12.75" customHeight="1">
      <c r="A83" s="16">
        <v>9</v>
      </c>
      <c r="B83" s="33" t="s">
        <v>168</v>
      </c>
      <c r="C83" s="16">
        <v>372</v>
      </c>
      <c r="D83" s="16">
        <v>372</v>
      </c>
      <c r="E83" s="179">
        <f t="shared" si="3"/>
        <v>0</v>
      </c>
      <c r="F83" s="137">
        <v>0</v>
      </c>
      <c r="G83" s="29"/>
    </row>
    <row r="84" spans="1:7" ht="12.75" customHeight="1">
      <c r="A84" s="16">
        <v>10</v>
      </c>
      <c r="B84" s="33" t="s">
        <v>169</v>
      </c>
      <c r="C84" s="16">
        <v>632</v>
      </c>
      <c r="D84" s="16">
        <v>632</v>
      </c>
      <c r="E84" s="179">
        <f t="shared" si="3"/>
        <v>0</v>
      </c>
      <c r="F84" s="137">
        <v>0</v>
      </c>
      <c r="G84" s="29"/>
    </row>
    <row r="85" spans="1:7" ht="12.75" customHeight="1">
      <c r="A85" s="16">
        <v>11</v>
      </c>
      <c r="B85" s="33" t="s">
        <v>170</v>
      </c>
      <c r="C85" s="16">
        <v>366</v>
      </c>
      <c r="D85" s="16">
        <v>366</v>
      </c>
      <c r="E85" s="179">
        <f t="shared" si="3"/>
        <v>0</v>
      </c>
      <c r="F85" s="137">
        <v>0</v>
      </c>
      <c r="G85" s="29"/>
    </row>
    <row r="86" spans="1:7" ht="12.75" customHeight="1">
      <c r="A86" s="16">
        <v>12</v>
      </c>
      <c r="B86" s="33" t="s">
        <v>171</v>
      </c>
      <c r="C86" s="16">
        <v>544</v>
      </c>
      <c r="D86" s="16">
        <v>544</v>
      </c>
      <c r="E86" s="179">
        <f t="shared" si="3"/>
        <v>0</v>
      </c>
      <c r="F86" s="137">
        <f>E86/C86</f>
        <v>0</v>
      </c>
      <c r="G86" s="29"/>
    </row>
    <row r="87" spans="1:7" ht="12.75" customHeight="1">
      <c r="A87" s="16">
        <v>13</v>
      </c>
      <c r="B87" s="33" t="s">
        <v>172</v>
      </c>
      <c r="C87" s="16">
        <v>512</v>
      </c>
      <c r="D87" s="16">
        <v>512</v>
      </c>
      <c r="E87" s="179">
        <f t="shared" si="3"/>
        <v>0</v>
      </c>
      <c r="F87" s="137">
        <v>0</v>
      </c>
      <c r="G87" s="29"/>
    </row>
    <row r="88" spans="1:7" ht="17.25" customHeight="1">
      <c r="A88" s="32"/>
      <c r="B88" s="1" t="s">
        <v>27</v>
      </c>
      <c r="C88" s="41">
        <v>5733</v>
      </c>
      <c r="D88" s="41">
        <v>5733</v>
      </c>
      <c r="E88" s="206">
        <f t="shared" si="3"/>
        <v>0</v>
      </c>
      <c r="F88" s="136">
        <f>E88/C88</f>
        <v>0</v>
      </c>
      <c r="G88" s="29"/>
    </row>
    <row r="89" spans="1:7" ht="12.75" customHeight="1">
      <c r="A89" s="38"/>
      <c r="B89" s="2"/>
      <c r="C89" s="35"/>
      <c r="D89" s="35"/>
      <c r="E89" s="39"/>
      <c r="F89" s="40"/>
      <c r="G89" s="29"/>
    </row>
    <row r="90" spans="1:7" ht="12.75" customHeight="1">
      <c r="A90" s="38"/>
      <c r="B90" s="2"/>
      <c r="C90" s="35"/>
      <c r="D90" s="35"/>
      <c r="E90" s="39"/>
      <c r="F90" s="40"/>
      <c r="G90" s="29"/>
    </row>
    <row r="91" spans="1:7" ht="12.75" customHeight="1">
      <c r="A91" s="324" t="s">
        <v>178</v>
      </c>
      <c r="B91" s="324"/>
      <c r="C91" s="324"/>
      <c r="D91" s="324"/>
      <c r="E91" s="324"/>
      <c r="F91" s="324"/>
      <c r="G91" s="324"/>
    </row>
    <row r="92" spans="1:7" ht="54.75" customHeight="1">
      <c r="A92" s="15" t="s">
        <v>20</v>
      </c>
      <c r="B92" s="15" t="s">
        <v>21</v>
      </c>
      <c r="C92" s="206" t="s">
        <v>211</v>
      </c>
      <c r="D92" s="125" t="s">
        <v>99</v>
      </c>
      <c r="E92" s="27" t="s">
        <v>6</v>
      </c>
      <c r="F92" s="15" t="s">
        <v>28</v>
      </c>
      <c r="G92" s="29"/>
    </row>
    <row r="93" spans="1:7" ht="12.75" customHeight="1">
      <c r="A93" s="15">
        <v>1</v>
      </c>
      <c r="B93" s="15">
        <v>2</v>
      </c>
      <c r="C93" s="15">
        <v>3</v>
      </c>
      <c r="D93" s="15">
        <v>4</v>
      </c>
      <c r="E93" s="15" t="s">
        <v>29</v>
      </c>
      <c r="F93" s="15">
        <v>6</v>
      </c>
      <c r="G93" s="29"/>
    </row>
    <row r="94" spans="1:8" ht="12.75" customHeight="1">
      <c r="A94" s="179">
        <v>1</v>
      </c>
      <c r="B94" s="33" t="s">
        <v>160</v>
      </c>
      <c r="C94" s="257">
        <v>107322</v>
      </c>
      <c r="D94" s="207">
        <v>96676</v>
      </c>
      <c r="E94" s="207">
        <f>D94-C94</f>
        <v>-10646</v>
      </c>
      <c r="F94" s="197">
        <f aca="true" t="shared" si="4" ref="F94:F107">E94/C94</f>
        <v>-0.09919680960101378</v>
      </c>
      <c r="G94" s="239"/>
      <c r="H94" s="181"/>
    </row>
    <row r="95" spans="1:8" ht="12.75" customHeight="1">
      <c r="A95" s="179">
        <v>2</v>
      </c>
      <c r="B95" s="33" t="s">
        <v>161</v>
      </c>
      <c r="C95" s="257">
        <v>87713</v>
      </c>
      <c r="D95" s="207">
        <v>79143</v>
      </c>
      <c r="E95" s="207">
        <f aca="true" t="shared" si="5" ref="E95:E107">D95-C95</f>
        <v>-8570</v>
      </c>
      <c r="F95" s="197">
        <f t="shared" si="4"/>
        <v>-0.0977050152200928</v>
      </c>
      <c r="G95" s="239"/>
      <c r="H95" s="181"/>
    </row>
    <row r="96" spans="1:8" ht="12.75" customHeight="1">
      <c r="A96" s="179">
        <v>3</v>
      </c>
      <c r="B96" s="33" t="s">
        <v>162</v>
      </c>
      <c r="C96" s="257">
        <v>133876</v>
      </c>
      <c r="D96" s="207">
        <v>131659</v>
      </c>
      <c r="E96" s="207">
        <f t="shared" si="5"/>
        <v>-2217</v>
      </c>
      <c r="F96" s="197">
        <f t="shared" si="4"/>
        <v>-0.016560100391406974</v>
      </c>
      <c r="G96" s="239"/>
      <c r="H96" s="181"/>
    </row>
    <row r="97" spans="1:8" ht="12.75" customHeight="1">
      <c r="A97" s="179">
        <v>4</v>
      </c>
      <c r="B97" s="33" t="s">
        <v>163</v>
      </c>
      <c r="C97" s="257">
        <v>178434</v>
      </c>
      <c r="D97" s="207">
        <v>160264</v>
      </c>
      <c r="E97" s="207">
        <f t="shared" si="5"/>
        <v>-18170</v>
      </c>
      <c r="F97" s="197">
        <f t="shared" si="4"/>
        <v>-0.10183036865171435</v>
      </c>
      <c r="G97" s="239"/>
      <c r="H97" s="181"/>
    </row>
    <row r="98" spans="1:8" ht="12.75" customHeight="1">
      <c r="A98" s="179">
        <v>5</v>
      </c>
      <c r="B98" s="33" t="s">
        <v>164</v>
      </c>
      <c r="C98" s="257">
        <v>110108</v>
      </c>
      <c r="D98" s="207">
        <v>103437</v>
      </c>
      <c r="E98" s="207">
        <f t="shared" si="5"/>
        <v>-6671</v>
      </c>
      <c r="F98" s="197">
        <f t="shared" si="4"/>
        <v>-0.060585970138409564</v>
      </c>
      <c r="G98" s="239"/>
      <c r="H98" s="181"/>
    </row>
    <row r="99" spans="1:7" s="181" customFormat="1" ht="12.75" customHeight="1">
      <c r="A99" s="179">
        <v>6</v>
      </c>
      <c r="B99" s="33" t="s">
        <v>165</v>
      </c>
      <c r="C99" s="257">
        <v>117775</v>
      </c>
      <c r="D99" s="207">
        <v>102647</v>
      </c>
      <c r="E99" s="207">
        <f t="shared" si="5"/>
        <v>-15128</v>
      </c>
      <c r="F99" s="197">
        <f t="shared" si="4"/>
        <v>-0.12844831246019953</v>
      </c>
      <c r="G99" s="239"/>
    </row>
    <row r="100" spans="1:8" ht="12.75" customHeight="1">
      <c r="A100" s="179">
        <v>7</v>
      </c>
      <c r="B100" s="33" t="s">
        <v>166</v>
      </c>
      <c r="C100" s="257">
        <v>162328</v>
      </c>
      <c r="D100" s="207">
        <v>130790</v>
      </c>
      <c r="E100" s="207">
        <f t="shared" si="5"/>
        <v>-31538</v>
      </c>
      <c r="F100" s="197">
        <f t="shared" si="4"/>
        <v>-0.19428564388152383</v>
      </c>
      <c r="G100" s="239"/>
      <c r="H100" s="181"/>
    </row>
    <row r="101" spans="1:8" ht="12.75" customHeight="1">
      <c r="A101" s="179">
        <v>8</v>
      </c>
      <c r="B101" s="33" t="s">
        <v>167</v>
      </c>
      <c r="C101" s="257">
        <v>148471</v>
      </c>
      <c r="D101" s="207">
        <v>128860</v>
      </c>
      <c r="E101" s="207">
        <f t="shared" si="5"/>
        <v>-19611</v>
      </c>
      <c r="F101" s="197">
        <f t="shared" si="4"/>
        <v>-0.13208640071125</v>
      </c>
      <c r="G101" s="239"/>
      <c r="H101" s="181"/>
    </row>
    <row r="102" spans="1:8" ht="12.75" customHeight="1">
      <c r="A102" s="179">
        <v>9</v>
      </c>
      <c r="B102" s="33" t="s">
        <v>168</v>
      </c>
      <c r="C102" s="257">
        <v>115495</v>
      </c>
      <c r="D102" s="207">
        <v>96137</v>
      </c>
      <c r="E102" s="207">
        <f t="shared" si="5"/>
        <v>-19358</v>
      </c>
      <c r="F102" s="197">
        <f t="shared" si="4"/>
        <v>-0.16760898740205205</v>
      </c>
      <c r="G102" s="239"/>
      <c r="H102" s="181"/>
    </row>
    <row r="103" spans="1:8" ht="12.75" customHeight="1">
      <c r="A103" s="179">
        <v>10</v>
      </c>
      <c r="B103" s="33" t="s">
        <v>169</v>
      </c>
      <c r="C103" s="257">
        <v>160894</v>
      </c>
      <c r="D103" s="207">
        <v>142020</v>
      </c>
      <c r="E103" s="207">
        <f t="shared" si="5"/>
        <v>-18874</v>
      </c>
      <c r="F103" s="197">
        <f t="shared" si="4"/>
        <v>-0.11730704687558269</v>
      </c>
      <c r="G103" s="239"/>
      <c r="H103" s="181"/>
    </row>
    <row r="104" spans="1:8" ht="12.75" customHeight="1">
      <c r="A104" s="179">
        <v>11</v>
      </c>
      <c r="B104" s="33" t="s">
        <v>170</v>
      </c>
      <c r="C104" s="257">
        <v>112482</v>
      </c>
      <c r="D104" s="207">
        <v>110068</v>
      </c>
      <c r="E104" s="207">
        <f t="shared" si="5"/>
        <v>-2414</v>
      </c>
      <c r="F104" s="197">
        <f t="shared" si="4"/>
        <v>-0.021461211571629238</v>
      </c>
      <c r="G104" s="239" t="s">
        <v>12</v>
      </c>
      <c r="H104" s="181"/>
    </row>
    <row r="105" spans="1:8" ht="12.75" customHeight="1">
      <c r="A105" s="179">
        <v>12</v>
      </c>
      <c r="B105" s="33" t="s">
        <v>171</v>
      </c>
      <c r="C105" s="257">
        <v>168771</v>
      </c>
      <c r="D105" s="207">
        <v>156427</v>
      </c>
      <c r="E105" s="207">
        <f t="shared" si="5"/>
        <v>-12344</v>
      </c>
      <c r="F105" s="197">
        <f t="shared" si="4"/>
        <v>-0.07314052769729397</v>
      </c>
      <c r="G105" s="239"/>
      <c r="H105" s="181"/>
    </row>
    <row r="106" spans="1:8" ht="12.75" customHeight="1">
      <c r="A106" s="179">
        <v>13</v>
      </c>
      <c r="B106" s="33" t="s">
        <v>172</v>
      </c>
      <c r="C106" s="257">
        <v>212686</v>
      </c>
      <c r="D106" s="207">
        <v>174795</v>
      </c>
      <c r="E106" s="207">
        <f t="shared" si="5"/>
        <v>-37891</v>
      </c>
      <c r="F106" s="197">
        <f t="shared" si="4"/>
        <v>-0.17815465051766455</v>
      </c>
      <c r="G106" s="239"/>
      <c r="H106" s="181"/>
    </row>
    <row r="107" spans="1:8" ht="12.75" customHeight="1">
      <c r="A107" s="32"/>
      <c r="B107" s="1" t="s">
        <v>27</v>
      </c>
      <c r="C107" s="209">
        <v>1816355</v>
      </c>
      <c r="D107" s="208">
        <v>1612923</v>
      </c>
      <c r="E107" s="258">
        <f t="shared" si="5"/>
        <v>-203432</v>
      </c>
      <c r="F107" s="136">
        <f t="shared" si="4"/>
        <v>-0.11200013213276039</v>
      </c>
      <c r="G107" s="29" t="s">
        <v>12</v>
      </c>
      <c r="H107" s="9" t="s">
        <v>12</v>
      </c>
    </row>
    <row r="108" spans="1:7" ht="12.75" customHeight="1">
      <c r="A108" s="23"/>
      <c r="B108" s="34"/>
      <c r="C108" s="35"/>
      <c r="D108" s="35"/>
      <c r="E108" s="35"/>
      <c r="F108" s="36"/>
      <c r="G108" s="29"/>
    </row>
    <row r="109" spans="1:7" ht="20.25" customHeight="1">
      <c r="A109" s="325" t="s">
        <v>179</v>
      </c>
      <c r="B109" s="325"/>
      <c r="C109" s="325"/>
      <c r="D109" s="325"/>
      <c r="E109" s="325"/>
      <c r="F109" s="325"/>
      <c r="G109" s="29"/>
    </row>
    <row r="110" spans="1:7" ht="63" customHeight="1">
      <c r="A110" s="15" t="s">
        <v>20</v>
      </c>
      <c r="B110" s="15" t="s">
        <v>21</v>
      </c>
      <c r="C110" s="206" t="s">
        <v>211</v>
      </c>
      <c r="D110" s="15" t="s">
        <v>99</v>
      </c>
      <c r="E110" s="27" t="s">
        <v>6</v>
      </c>
      <c r="F110" s="15" t="s">
        <v>28</v>
      </c>
      <c r="G110" s="29"/>
    </row>
    <row r="111" spans="1:7" ht="12.75" customHeight="1">
      <c r="A111" s="15">
        <v>1</v>
      </c>
      <c r="B111" s="15">
        <v>2</v>
      </c>
      <c r="C111" s="15">
        <v>3</v>
      </c>
      <c r="D111" s="15">
        <v>4</v>
      </c>
      <c r="E111" s="15" t="s">
        <v>29</v>
      </c>
      <c r="F111" s="15">
        <v>6</v>
      </c>
      <c r="G111" s="29"/>
    </row>
    <row r="112" spans="1:7" ht="12.75" customHeight="1">
      <c r="A112" s="179">
        <v>1</v>
      </c>
      <c r="B112" s="33" t="s">
        <v>160</v>
      </c>
      <c r="C112" s="257">
        <v>66587</v>
      </c>
      <c r="D112" s="207">
        <v>53590</v>
      </c>
      <c r="E112" s="207">
        <f>D112-C112</f>
        <v>-12997</v>
      </c>
      <c r="F112" s="197">
        <f aca="true" t="shared" si="6" ref="F112:F125">E112/C112</f>
        <v>-0.19518824995870065</v>
      </c>
      <c r="G112" s="29"/>
    </row>
    <row r="113" spans="1:7" ht="12.75" customHeight="1">
      <c r="A113" s="179">
        <v>2</v>
      </c>
      <c r="B113" s="33" t="s">
        <v>161</v>
      </c>
      <c r="C113" s="257">
        <v>53094</v>
      </c>
      <c r="D113" s="207">
        <v>44283</v>
      </c>
      <c r="E113" s="207">
        <f aca="true" t="shared" si="7" ref="E113:E125">D113-C113</f>
        <v>-8811</v>
      </c>
      <c r="F113" s="197">
        <f t="shared" si="6"/>
        <v>-0.16595095491015935</v>
      </c>
      <c r="G113" s="29"/>
    </row>
    <row r="114" spans="1:7" ht="12.75" customHeight="1">
      <c r="A114" s="179">
        <v>3</v>
      </c>
      <c r="B114" s="33" t="s">
        <v>162</v>
      </c>
      <c r="C114" s="257">
        <v>74478</v>
      </c>
      <c r="D114" s="207">
        <v>59154</v>
      </c>
      <c r="E114" s="207">
        <f t="shared" si="7"/>
        <v>-15324</v>
      </c>
      <c r="F114" s="197">
        <f t="shared" si="6"/>
        <v>-0.20575203415773785</v>
      </c>
      <c r="G114" s="29"/>
    </row>
    <row r="115" spans="1:7" ht="12.75" customHeight="1">
      <c r="A115" s="179">
        <v>4</v>
      </c>
      <c r="B115" s="33" t="s">
        <v>163</v>
      </c>
      <c r="C115" s="257">
        <v>124625</v>
      </c>
      <c r="D115" s="207">
        <v>118689</v>
      </c>
      <c r="E115" s="207">
        <f t="shared" si="7"/>
        <v>-5936</v>
      </c>
      <c r="F115" s="197">
        <f t="shared" si="6"/>
        <v>-0.0476308926780341</v>
      </c>
      <c r="G115" s="29"/>
    </row>
    <row r="116" spans="1:7" ht="12.75" customHeight="1">
      <c r="A116" s="179">
        <v>5</v>
      </c>
      <c r="B116" s="33" t="s">
        <v>164</v>
      </c>
      <c r="C116" s="257">
        <v>88310.99999999999</v>
      </c>
      <c r="D116" s="207">
        <v>73283.451</v>
      </c>
      <c r="E116" s="207">
        <f t="shared" si="7"/>
        <v>-15027.548999999985</v>
      </c>
      <c r="F116" s="197">
        <f t="shared" si="6"/>
        <v>-0.17016621938376858</v>
      </c>
      <c r="G116" s="29" t="s">
        <v>12</v>
      </c>
    </row>
    <row r="117" spans="1:7" s="181" customFormat="1" ht="12.75" customHeight="1">
      <c r="A117" s="179">
        <v>6</v>
      </c>
      <c r="B117" s="33" t="s">
        <v>165</v>
      </c>
      <c r="C117" s="257">
        <v>83106</v>
      </c>
      <c r="D117" s="207">
        <v>71904</v>
      </c>
      <c r="E117" s="207">
        <f t="shared" si="7"/>
        <v>-11202</v>
      </c>
      <c r="F117" s="197">
        <f t="shared" si="6"/>
        <v>-0.13479171178976246</v>
      </c>
      <c r="G117" s="239"/>
    </row>
    <row r="118" spans="1:7" ht="12.75" customHeight="1">
      <c r="A118" s="179">
        <v>7</v>
      </c>
      <c r="B118" s="33" t="s">
        <v>166</v>
      </c>
      <c r="C118" s="257">
        <v>123998</v>
      </c>
      <c r="D118" s="207">
        <v>109847</v>
      </c>
      <c r="E118" s="207">
        <f t="shared" si="7"/>
        <v>-14151</v>
      </c>
      <c r="F118" s="197">
        <f t="shared" si="6"/>
        <v>-0.11412280843239407</v>
      </c>
      <c r="G118" s="29"/>
    </row>
    <row r="119" spans="1:7" ht="12.75" customHeight="1">
      <c r="A119" s="179">
        <v>8</v>
      </c>
      <c r="B119" s="33" t="s">
        <v>167</v>
      </c>
      <c r="C119" s="257">
        <v>82810</v>
      </c>
      <c r="D119" s="207">
        <v>54600</v>
      </c>
      <c r="E119" s="207">
        <f t="shared" si="7"/>
        <v>-28210</v>
      </c>
      <c r="F119" s="197">
        <f t="shared" si="6"/>
        <v>-0.34065934065934067</v>
      </c>
      <c r="G119" s="29"/>
    </row>
    <row r="120" spans="1:7" ht="12.75" customHeight="1">
      <c r="A120" s="179">
        <v>9</v>
      </c>
      <c r="B120" s="33" t="s">
        <v>168</v>
      </c>
      <c r="C120" s="257">
        <v>62210</v>
      </c>
      <c r="D120" s="207">
        <v>55093</v>
      </c>
      <c r="E120" s="207">
        <f t="shared" si="7"/>
        <v>-7117</v>
      </c>
      <c r="F120" s="197">
        <f t="shared" si="6"/>
        <v>-0.11440282912714998</v>
      </c>
      <c r="G120" s="29"/>
    </row>
    <row r="121" spans="1:7" ht="12.75" customHeight="1">
      <c r="A121" s="179">
        <v>10</v>
      </c>
      <c r="B121" s="33" t="s">
        <v>169</v>
      </c>
      <c r="C121" s="257">
        <v>100745</v>
      </c>
      <c r="D121" s="207">
        <v>79050</v>
      </c>
      <c r="E121" s="207">
        <f t="shared" si="7"/>
        <v>-21695</v>
      </c>
      <c r="F121" s="197">
        <f t="shared" si="6"/>
        <v>-0.21534567472331134</v>
      </c>
      <c r="G121" s="29"/>
    </row>
    <row r="122" spans="1:7" ht="12.75" customHeight="1">
      <c r="A122" s="179">
        <v>11</v>
      </c>
      <c r="B122" s="33" t="s">
        <v>170</v>
      </c>
      <c r="C122" s="257">
        <v>64252</v>
      </c>
      <c r="D122" s="207">
        <v>61500</v>
      </c>
      <c r="E122" s="207">
        <f t="shared" si="7"/>
        <v>-2752</v>
      </c>
      <c r="F122" s="197">
        <f t="shared" si="6"/>
        <v>-0.04283135155325904</v>
      </c>
      <c r="G122" s="29"/>
    </row>
    <row r="123" spans="1:7" s="181" customFormat="1" ht="12.75" customHeight="1">
      <c r="A123" s="179">
        <v>12</v>
      </c>
      <c r="B123" s="33" t="s">
        <v>171</v>
      </c>
      <c r="C123" s="257">
        <v>101029</v>
      </c>
      <c r="D123" s="207">
        <v>91788</v>
      </c>
      <c r="E123" s="207">
        <f t="shared" si="7"/>
        <v>-9241</v>
      </c>
      <c r="F123" s="197">
        <f t="shared" si="6"/>
        <v>-0.09146878619010383</v>
      </c>
      <c r="G123" s="239"/>
    </row>
    <row r="124" spans="1:7" ht="12.75" customHeight="1">
      <c r="A124" s="179">
        <v>13</v>
      </c>
      <c r="B124" s="33" t="s">
        <v>172</v>
      </c>
      <c r="C124" s="257">
        <v>120214</v>
      </c>
      <c r="D124" s="207">
        <v>100953</v>
      </c>
      <c r="E124" s="207">
        <f t="shared" si="7"/>
        <v>-19261</v>
      </c>
      <c r="F124" s="197">
        <f t="shared" si="6"/>
        <v>-0.16022260302460611</v>
      </c>
      <c r="G124" s="29"/>
    </row>
    <row r="125" spans="1:7" ht="12.75" customHeight="1">
      <c r="A125" s="32"/>
      <c r="B125" s="1" t="s">
        <v>27</v>
      </c>
      <c r="C125" s="209">
        <v>1145459</v>
      </c>
      <c r="D125" s="208">
        <v>973734.451</v>
      </c>
      <c r="E125" s="258">
        <f t="shared" si="7"/>
        <v>-171724.549</v>
      </c>
      <c r="F125" s="136">
        <f t="shared" si="6"/>
        <v>-0.1499176740503152</v>
      </c>
      <c r="G125" s="29"/>
    </row>
    <row r="126" spans="1:7" ht="12.75" customHeight="1">
      <c r="A126" s="38"/>
      <c r="B126" s="2"/>
      <c r="C126" s="42"/>
      <c r="D126" s="43"/>
      <c r="E126" s="44"/>
      <c r="F126" s="36"/>
      <c r="G126" s="29"/>
    </row>
    <row r="127" spans="1:7" ht="12.75" customHeight="1">
      <c r="A127" s="23"/>
      <c r="B127" s="30"/>
      <c r="C127" s="30"/>
      <c r="D127" s="30"/>
      <c r="E127" s="30"/>
      <c r="G127" s="29"/>
    </row>
    <row r="128" spans="1:7" ht="12.75" customHeight="1">
      <c r="A128" s="323" t="s">
        <v>180</v>
      </c>
      <c r="B128" s="323"/>
      <c r="C128" s="323"/>
      <c r="D128" s="323"/>
      <c r="E128" s="323"/>
      <c r="F128" s="323"/>
      <c r="G128" s="323"/>
    </row>
    <row r="129" spans="1:7" ht="69.75" customHeight="1">
      <c r="A129" s="15" t="s">
        <v>20</v>
      </c>
      <c r="B129" s="15" t="s">
        <v>21</v>
      </c>
      <c r="C129" s="15" t="s">
        <v>194</v>
      </c>
      <c r="D129" s="15" t="s">
        <v>99</v>
      </c>
      <c r="E129" s="27" t="s">
        <v>6</v>
      </c>
      <c r="F129" s="15" t="s">
        <v>28</v>
      </c>
      <c r="G129" s="29"/>
    </row>
    <row r="130" spans="1:7" ht="12.75" customHeight="1">
      <c r="A130" s="15">
        <v>1</v>
      </c>
      <c r="B130" s="15">
        <v>2</v>
      </c>
      <c r="C130" s="15">
        <v>3</v>
      </c>
      <c r="D130" s="15">
        <v>4</v>
      </c>
      <c r="E130" s="15" t="s">
        <v>29</v>
      </c>
      <c r="F130" s="15">
        <v>6</v>
      </c>
      <c r="G130" s="29"/>
    </row>
    <row r="131" spans="1:7" ht="12.75" customHeight="1">
      <c r="A131" s="16">
        <v>1</v>
      </c>
      <c r="B131" s="33" t="s">
        <v>160</v>
      </c>
      <c r="C131" s="210">
        <v>107216</v>
      </c>
      <c r="D131" s="207">
        <v>96676</v>
      </c>
      <c r="E131" s="210">
        <f>D131-C131</f>
        <v>-10540</v>
      </c>
      <c r="F131" s="137">
        <f>E131/C131</f>
        <v>-0.09830622295179824</v>
      </c>
      <c r="G131" s="29"/>
    </row>
    <row r="132" spans="1:7" ht="12.75" customHeight="1">
      <c r="A132" s="16">
        <v>2</v>
      </c>
      <c r="B132" s="33" t="s">
        <v>161</v>
      </c>
      <c r="C132" s="210">
        <v>78808</v>
      </c>
      <c r="D132" s="207">
        <v>79143</v>
      </c>
      <c r="E132" s="210">
        <f aca="true" t="shared" si="8" ref="E132:E144">D132-C132</f>
        <v>335</v>
      </c>
      <c r="F132" s="137">
        <f aca="true" t="shared" si="9" ref="F132:F143">E132/C132</f>
        <v>0.004250837478428586</v>
      </c>
      <c r="G132" s="29"/>
    </row>
    <row r="133" spans="1:7" ht="12.75" customHeight="1">
      <c r="A133" s="16">
        <v>3</v>
      </c>
      <c r="B133" s="33" t="s">
        <v>162</v>
      </c>
      <c r="C133" s="210">
        <v>112838</v>
      </c>
      <c r="D133" s="207">
        <v>131659</v>
      </c>
      <c r="E133" s="210">
        <f t="shared" si="8"/>
        <v>18821</v>
      </c>
      <c r="F133" s="137">
        <f t="shared" si="9"/>
        <v>0.16679664651978943</v>
      </c>
      <c r="G133" s="29"/>
    </row>
    <row r="134" spans="1:7" ht="12.75" customHeight="1">
      <c r="A134" s="16">
        <v>4</v>
      </c>
      <c r="B134" s="33" t="s">
        <v>163</v>
      </c>
      <c r="C134" s="210">
        <v>144900</v>
      </c>
      <c r="D134" s="207">
        <v>160264</v>
      </c>
      <c r="E134" s="210">
        <f t="shared" si="8"/>
        <v>15364</v>
      </c>
      <c r="F134" s="137">
        <f t="shared" si="9"/>
        <v>0.10603174603174603</v>
      </c>
      <c r="G134" s="29"/>
    </row>
    <row r="135" spans="1:7" ht="12.75" customHeight="1">
      <c r="A135" s="16">
        <v>5</v>
      </c>
      <c r="B135" s="33" t="s">
        <v>164</v>
      </c>
      <c r="C135" s="210">
        <v>118165</v>
      </c>
      <c r="D135" s="207">
        <v>103437</v>
      </c>
      <c r="E135" s="210">
        <f t="shared" si="8"/>
        <v>-14728</v>
      </c>
      <c r="F135" s="137">
        <f t="shared" si="9"/>
        <v>-0.12463927558921846</v>
      </c>
      <c r="G135" s="29"/>
    </row>
    <row r="136" spans="1:7" ht="12.75" customHeight="1">
      <c r="A136" s="16">
        <v>6</v>
      </c>
      <c r="B136" s="33" t="s">
        <v>165</v>
      </c>
      <c r="C136" s="210">
        <v>92753</v>
      </c>
      <c r="D136" s="207">
        <v>102647</v>
      </c>
      <c r="E136" s="210">
        <f t="shared" si="8"/>
        <v>9894</v>
      </c>
      <c r="F136" s="137">
        <f t="shared" si="9"/>
        <v>0.10667040419177816</v>
      </c>
      <c r="G136" s="29"/>
    </row>
    <row r="137" spans="1:7" ht="12.75" customHeight="1">
      <c r="A137" s="16">
        <v>7</v>
      </c>
      <c r="B137" s="33" t="s">
        <v>166</v>
      </c>
      <c r="C137" s="210">
        <v>155054</v>
      </c>
      <c r="D137" s="207">
        <v>130790</v>
      </c>
      <c r="E137" s="210">
        <f t="shared" si="8"/>
        <v>-24264</v>
      </c>
      <c r="F137" s="137">
        <f t="shared" si="9"/>
        <v>-0.1564874172868807</v>
      </c>
      <c r="G137" s="29"/>
    </row>
    <row r="138" spans="1:7" ht="12.75" customHeight="1">
      <c r="A138" s="16">
        <v>8</v>
      </c>
      <c r="B138" s="33" t="s">
        <v>167</v>
      </c>
      <c r="C138" s="210">
        <v>121142</v>
      </c>
      <c r="D138" s="207">
        <v>128860</v>
      </c>
      <c r="E138" s="210">
        <f t="shared" si="8"/>
        <v>7718</v>
      </c>
      <c r="F138" s="137">
        <f t="shared" si="9"/>
        <v>0.06371035644120124</v>
      </c>
      <c r="G138" s="29"/>
    </row>
    <row r="139" spans="1:8" ht="12.75" customHeight="1">
      <c r="A139" s="16">
        <v>9</v>
      </c>
      <c r="B139" s="33" t="s">
        <v>168</v>
      </c>
      <c r="C139" s="210">
        <v>97034</v>
      </c>
      <c r="D139" s="207">
        <v>96137</v>
      </c>
      <c r="E139" s="210">
        <f t="shared" si="8"/>
        <v>-897</v>
      </c>
      <c r="F139" s="137">
        <f t="shared" si="9"/>
        <v>-0.009244182451511842</v>
      </c>
      <c r="G139" s="29"/>
      <c r="H139" s="9" t="s">
        <v>12</v>
      </c>
    </row>
    <row r="140" spans="1:7" ht="12.75" customHeight="1">
      <c r="A140" s="16">
        <v>10</v>
      </c>
      <c r="B140" s="33" t="s">
        <v>169</v>
      </c>
      <c r="C140" s="210">
        <v>136565</v>
      </c>
      <c r="D140" s="207">
        <v>142020</v>
      </c>
      <c r="E140" s="210">
        <f t="shared" si="8"/>
        <v>5455</v>
      </c>
      <c r="F140" s="137">
        <f t="shared" si="9"/>
        <v>0.039944348844872406</v>
      </c>
      <c r="G140" s="29"/>
    </row>
    <row r="141" spans="1:7" ht="12.75" customHeight="1">
      <c r="A141" s="16">
        <v>11</v>
      </c>
      <c r="B141" s="33" t="s">
        <v>170</v>
      </c>
      <c r="C141" s="210">
        <v>113240</v>
      </c>
      <c r="D141" s="207">
        <v>110068</v>
      </c>
      <c r="E141" s="210">
        <f t="shared" si="8"/>
        <v>-3172</v>
      </c>
      <c r="F141" s="137">
        <f t="shared" si="9"/>
        <v>-0.028011303426351112</v>
      </c>
      <c r="G141" s="29"/>
    </row>
    <row r="142" spans="1:7" ht="12.75" customHeight="1">
      <c r="A142" s="16">
        <v>12</v>
      </c>
      <c r="B142" s="33" t="s">
        <v>171</v>
      </c>
      <c r="C142" s="210">
        <v>122820</v>
      </c>
      <c r="D142" s="207">
        <v>156427</v>
      </c>
      <c r="E142" s="210">
        <f t="shared" si="8"/>
        <v>33607</v>
      </c>
      <c r="F142" s="137">
        <f t="shared" si="9"/>
        <v>0.2736280736036476</v>
      </c>
      <c r="G142" s="29"/>
    </row>
    <row r="143" spans="1:7" ht="12.75" customHeight="1">
      <c r="A143" s="16">
        <v>13</v>
      </c>
      <c r="B143" s="33" t="s">
        <v>172</v>
      </c>
      <c r="C143" s="210">
        <v>169465</v>
      </c>
      <c r="D143" s="207">
        <v>174795</v>
      </c>
      <c r="E143" s="210">
        <f t="shared" si="8"/>
        <v>5330</v>
      </c>
      <c r="F143" s="137">
        <f t="shared" si="9"/>
        <v>0.03145192222582834</v>
      </c>
      <c r="G143" s="29"/>
    </row>
    <row r="144" spans="1:7" ht="12.75" customHeight="1">
      <c r="A144" s="32"/>
      <c r="B144" s="1" t="s">
        <v>27</v>
      </c>
      <c r="C144" s="208">
        <v>1570000</v>
      </c>
      <c r="D144" s="208">
        <v>1612923</v>
      </c>
      <c r="E144" s="208">
        <f t="shared" si="8"/>
        <v>42923</v>
      </c>
      <c r="F144" s="136">
        <f>E144/C144</f>
        <v>0.027339490445859874</v>
      </c>
      <c r="G144" s="29"/>
    </row>
    <row r="145" spans="1:7" ht="12.75" customHeight="1">
      <c r="A145" s="23"/>
      <c r="B145" s="34"/>
      <c r="C145" s="35"/>
      <c r="D145" s="35"/>
      <c r="E145" s="35"/>
      <c r="F145" s="36"/>
      <c r="G145" s="29"/>
    </row>
    <row r="146" spans="1:7" ht="12.75" customHeight="1">
      <c r="A146" s="323" t="s">
        <v>181</v>
      </c>
      <c r="B146" s="323"/>
      <c r="C146" s="323"/>
      <c r="D146" s="323"/>
      <c r="E146" s="323"/>
      <c r="F146" s="323"/>
      <c r="G146" s="29"/>
    </row>
    <row r="147" spans="1:7" ht="70.5" customHeight="1">
      <c r="A147" s="15" t="s">
        <v>20</v>
      </c>
      <c r="B147" s="15" t="s">
        <v>21</v>
      </c>
      <c r="C147" s="15" t="s">
        <v>194</v>
      </c>
      <c r="D147" s="15" t="s">
        <v>99</v>
      </c>
      <c r="E147" s="27" t="s">
        <v>6</v>
      </c>
      <c r="F147" s="15" t="s">
        <v>28</v>
      </c>
      <c r="G147" s="29"/>
    </row>
    <row r="148" spans="1:7" ht="12.75" customHeight="1">
      <c r="A148" s="15">
        <v>1</v>
      </c>
      <c r="B148" s="15">
        <v>2</v>
      </c>
      <c r="C148" s="15">
        <v>3</v>
      </c>
      <c r="D148" s="15">
        <v>4</v>
      </c>
      <c r="E148" s="15" t="s">
        <v>29</v>
      </c>
      <c r="F148" s="15">
        <v>6</v>
      </c>
      <c r="G148" s="29"/>
    </row>
    <row r="149" spans="1:7" ht="12.75" customHeight="1">
      <c r="A149" s="179">
        <v>1</v>
      </c>
      <c r="B149" s="33" t="s">
        <v>160</v>
      </c>
      <c r="C149" s="257">
        <v>60571</v>
      </c>
      <c r="D149" s="207">
        <v>53590</v>
      </c>
      <c r="E149" s="207">
        <f>D149-C149</f>
        <v>-6981</v>
      </c>
      <c r="F149" s="197">
        <f aca="true" t="shared" si="10" ref="F149:F161">E149/C149</f>
        <v>-0.11525317396113652</v>
      </c>
      <c r="G149" s="29"/>
    </row>
    <row r="150" spans="1:7" ht="12.75" customHeight="1">
      <c r="A150" s="179">
        <v>2</v>
      </c>
      <c r="B150" s="33" t="s">
        <v>161</v>
      </c>
      <c r="C150" s="257">
        <v>45808</v>
      </c>
      <c r="D150" s="207">
        <v>44283</v>
      </c>
      <c r="E150" s="207">
        <f aca="true" t="shared" si="11" ref="E150:E162">D150-C150</f>
        <v>-1525</v>
      </c>
      <c r="F150" s="197">
        <f t="shared" si="10"/>
        <v>-0.033291128187216204</v>
      </c>
      <c r="G150" s="29"/>
    </row>
    <row r="151" spans="1:7" ht="12.75" customHeight="1">
      <c r="A151" s="179">
        <v>3</v>
      </c>
      <c r="B151" s="33" t="s">
        <v>162</v>
      </c>
      <c r="C151" s="257">
        <v>54648</v>
      </c>
      <c r="D151" s="207">
        <v>59154</v>
      </c>
      <c r="E151" s="207">
        <f t="shared" si="11"/>
        <v>4506</v>
      </c>
      <c r="F151" s="197">
        <f t="shared" si="10"/>
        <v>0.08245498462889768</v>
      </c>
      <c r="G151" s="29"/>
    </row>
    <row r="152" spans="1:7" ht="12.75" customHeight="1">
      <c r="A152" s="179">
        <v>4</v>
      </c>
      <c r="B152" s="33" t="s">
        <v>163</v>
      </c>
      <c r="C152" s="257">
        <v>120014</v>
      </c>
      <c r="D152" s="207">
        <v>118689</v>
      </c>
      <c r="E152" s="207">
        <f t="shared" si="11"/>
        <v>-1325</v>
      </c>
      <c r="F152" s="197">
        <f t="shared" si="10"/>
        <v>-0.011040378622494042</v>
      </c>
      <c r="G152" s="29"/>
    </row>
    <row r="153" spans="1:7" ht="12.75" customHeight="1">
      <c r="A153" s="179">
        <v>5</v>
      </c>
      <c r="B153" s="33" t="s">
        <v>164</v>
      </c>
      <c r="C153" s="257">
        <v>72559</v>
      </c>
      <c r="D153" s="207">
        <v>73283.451</v>
      </c>
      <c r="E153" s="207">
        <f t="shared" si="11"/>
        <v>724.4510000000009</v>
      </c>
      <c r="F153" s="197">
        <f t="shared" si="10"/>
        <v>0.00998430242974684</v>
      </c>
      <c r="G153" s="29"/>
    </row>
    <row r="154" spans="1:7" ht="12.75" customHeight="1">
      <c r="A154" s="179">
        <v>6</v>
      </c>
      <c r="B154" s="33" t="s">
        <v>165</v>
      </c>
      <c r="C154" s="257">
        <v>89035</v>
      </c>
      <c r="D154" s="207">
        <v>71904</v>
      </c>
      <c r="E154" s="207">
        <f t="shared" si="11"/>
        <v>-17131</v>
      </c>
      <c r="F154" s="197">
        <f t="shared" si="10"/>
        <v>-0.192407480204414</v>
      </c>
      <c r="G154" s="29"/>
    </row>
    <row r="155" spans="1:7" ht="12.75" customHeight="1">
      <c r="A155" s="179">
        <v>7</v>
      </c>
      <c r="B155" s="33" t="s">
        <v>166</v>
      </c>
      <c r="C155" s="257">
        <v>93022</v>
      </c>
      <c r="D155" s="207">
        <v>109847</v>
      </c>
      <c r="E155" s="207">
        <f t="shared" si="11"/>
        <v>16825</v>
      </c>
      <c r="F155" s="197">
        <f t="shared" si="10"/>
        <v>0.18087119176108876</v>
      </c>
      <c r="G155" s="29"/>
    </row>
    <row r="156" spans="1:7" ht="12.75" customHeight="1">
      <c r="A156" s="179">
        <v>8</v>
      </c>
      <c r="B156" s="33" t="s">
        <v>167</v>
      </c>
      <c r="C156" s="257">
        <v>53628</v>
      </c>
      <c r="D156" s="207">
        <v>54600</v>
      </c>
      <c r="E156" s="207">
        <f t="shared" si="11"/>
        <v>972</v>
      </c>
      <c r="F156" s="197">
        <f t="shared" si="10"/>
        <v>0.018124860147684045</v>
      </c>
      <c r="G156" s="29"/>
    </row>
    <row r="157" spans="1:7" ht="12.75" customHeight="1">
      <c r="A157" s="179">
        <v>9</v>
      </c>
      <c r="B157" s="33" t="s">
        <v>168</v>
      </c>
      <c r="C157" s="257">
        <v>50723</v>
      </c>
      <c r="D157" s="207">
        <v>55093</v>
      </c>
      <c r="E157" s="207">
        <f t="shared" si="11"/>
        <v>4370</v>
      </c>
      <c r="F157" s="197">
        <f t="shared" si="10"/>
        <v>0.08615421012164107</v>
      </c>
      <c r="G157" s="29"/>
    </row>
    <row r="158" spans="1:7" ht="12.75" customHeight="1">
      <c r="A158" s="179">
        <v>10</v>
      </c>
      <c r="B158" s="33" t="s">
        <v>169</v>
      </c>
      <c r="C158" s="257">
        <v>78223</v>
      </c>
      <c r="D158" s="207">
        <v>79050</v>
      </c>
      <c r="E158" s="207">
        <f t="shared" si="11"/>
        <v>827</v>
      </c>
      <c r="F158" s="197">
        <f t="shared" si="10"/>
        <v>0.010572338059138616</v>
      </c>
      <c r="G158" s="29"/>
    </row>
    <row r="159" spans="1:7" ht="12.75" customHeight="1">
      <c r="A159" s="179">
        <v>11</v>
      </c>
      <c r="B159" s="33" t="s">
        <v>170</v>
      </c>
      <c r="C159" s="257">
        <v>62044</v>
      </c>
      <c r="D159" s="207">
        <v>61500</v>
      </c>
      <c r="E159" s="207">
        <f t="shared" si="11"/>
        <v>-544</v>
      </c>
      <c r="F159" s="197">
        <f t="shared" si="10"/>
        <v>-0.008767971117271614</v>
      </c>
      <c r="G159" s="29"/>
    </row>
    <row r="160" spans="1:7" ht="12.75" customHeight="1">
      <c r="A160" s="179">
        <v>12</v>
      </c>
      <c r="B160" s="33" t="s">
        <v>171</v>
      </c>
      <c r="C160" s="257">
        <v>80199</v>
      </c>
      <c r="D160" s="207">
        <v>91788</v>
      </c>
      <c r="E160" s="207">
        <f t="shared" si="11"/>
        <v>11589</v>
      </c>
      <c r="F160" s="197">
        <f t="shared" si="10"/>
        <v>0.14450304866644223</v>
      </c>
      <c r="G160" s="29"/>
    </row>
    <row r="161" spans="1:7" ht="12.75" customHeight="1">
      <c r="A161" s="179">
        <v>13</v>
      </c>
      <c r="B161" s="33" t="s">
        <v>172</v>
      </c>
      <c r="C161" s="257">
        <v>89526</v>
      </c>
      <c r="D161" s="207">
        <v>100953</v>
      </c>
      <c r="E161" s="207">
        <f t="shared" si="11"/>
        <v>11427</v>
      </c>
      <c r="F161" s="197">
        <f t="shared" si="10"/>
        <v>0.12763889819717178</v>
      </c>
      <c r="G161" s="29"/>
    </row>
    <row r="162" spans="1:7" ht="12.75" customHeight="1">
      <c r="A162" s="179"/>
      <c r="B162" s="1" t="s">
        <v>27</v>
      </c>
      <c r="C162" s="209">
        <v>950000</v>
      </c>
      <c r="D162" s="208">
        <v>973734.451</v>
      </c>
      <c r="E162" s="258">
        <f t="shared" si="11"/>
        <v>23734.451</v>
      </c>
      <c r="F162" s="136">
        <f>E162/C162</f>
        <v>0.024983632631578948</v>
      </c>
      <c r="G162" s="29"/>
    </row>
    <row r="163" spans="1:7" ht="12.75" customHeight="1">
      <c r="A163" s="38"/>
      <c r="B163" s="2"/>
      <c r="C163" s="138"/>
      <c r="D163" s="176"/>
      <c r="E163" s="176"/>
      <c r="F163" s="139"/>
      <c r="G163" s="29"/>
    </row>
    <row r="164" spans="1:8" ht="14.25">
      <c r="A164" s="45" t="s">
        <v>195</v>
      </c>
      <c r="B164" s="46"/>
      <c r="C164" s="46"/>
      <c r="D164" s="46"/>
      <c r="E164" s="46"/>
      <c r="F164" s="46"/>
      <c r="G164" s="46"/>
      <c r="H164" s="46"/>
    </row>
    <row r="165" spans="1:6" ht="46.5" customHeight="1">
      <c r="A165" s="85" t="s">
        <v>30</v>
      </c>
      <c r="B165" s="85" t="s">
        <v>31</v>
      </c>
      <c r="C165" s="121" t="s">
        <v>196</v>
      </c>
      <c r="D165" s="121" t="s">
        <v>197</v>
      </c>
      <c r="E165" s="85" t="s">
        <v>32</v>
      </c>
      <c r="F165" s="49"/>
    </row>
    <row r="166" spans="1:6" ht="13.5" customHeight="1">
      <c r="A166" s="47">
        <v>1</v>
      </c>
      <c r="B166" s="47">
        <v>2</v>
      </c>
      <c r="C166" s="48">
        <v>3</v>
      </c>
      <c r="D166" s="48">
        <v>4</v>
      </c>
      <c r="E166" s="47">
        <v>5</v>
      </c>
      <c r="F166" s="49"/>
    </row>
    <row r="167" spans="1:7" ht="12.75" customHeight="1">
      <c r="A167" s="16">
        <v>1</v>
      </c>
      <c r="B167" s="33" t="s">
        <v>160</v>
      </c>
      <c r="C167" s="207">
        <v>36913140</v>
      </c>
      <c r="D167" s="207">
        <v>33208786</v>
      </c>
      <c r="E167" s="197">
        <f aca="true" t="shared" si="12" ref="E167:E180">D167/C167</f>
        <v>0.899646738261768</v>
      </c>
      <c r="F167" s="138"/>
      <c r="G167" s="29"/>
    </row>
    <row r="168" spans="1:7" ht="12.75" customHeight="1">
      <c r="A168" s="16">
        <v>2</v>
      </c>
      <c r="B168" s="33" t="s">
        <v>161</v>
      </c>
      <c r="C168" s="207">
        <v>27415520</v>
      </c>
      <c r="D168" s="207">
        <v>27277146</v>
      </c>
      <c r="E168" s="197">
        <f t="shared" si="12"/>
        <v>0.9949527129158958</v>
      </c>
      <c r="F168" s="138" t="s">
        <v>12</v>
      </c>
      <c r="G168" s="29"/>
    </row>
    <row r="169" spans="1:7" ht="12.75" customHeight="1">
      <c r="A169" s="16">
        <v>3</v>
      </c>
      <c r="B169" s="33" t="s">
        <v>162</v>
      </c>
      <c r="C169" s="207">
        <v>36846920</v>
      </c>
      <c r="D169" s="207">
        <v>42169673</v>
      </c>
      <c r="E169" s="197">
        <f t="shared" si="12"/>
        <v>1.144455845970301</v>
      </c>
      <c r="F169" s="138"/>
      <c r="G169" s="29"/>
    </row>
    <row r="170" spans="1:7" ht="12.75" customHeight="1">
      <c r="A170" s="16">
        <v>4</v>
      </c>
      <c r="B170" s="33" t="s">
        <v>163</v>
      </c>
      <c r="C170" s="207">
        <v>58281080</v>
      </c>
      <c r="D170" s="207">
        <v>61648613</v>
      </c>
      <c r="E170" s="197">
        <f t="shared" si="12"/>
        <v>1.0577808956182693</v>
      </c>
      <c r="F170" s="138"/>
      <c r="G170" s="29" t="s">
        <v>12</v>
      </c>
    </row>
    <row r="171" spans="1:7" ht="12.75" customHeight="1">
      <c r="A171" s="16">
        <v>5</v>
      </c>
      <c r="B171" s="33" t="s">
        <v>164</v>
      </c>
      <c r="C171" s="207">
        <v>42262790</v>
      </c>
      <c r="D171" s="207">
        <v>39345140</v>
      </c>
      <c r="E171" s="197">
        <f t="shared" si="12"/>
        <v>0.9309640939464716</v>
      </c>
      <c r="F171" s="138"/>
      <c r="G171" s="29"/>
    </row>
    <row r="172" spans="1:7" ht="12.75" customHeight="1">
      <c r="A172" s="16">
        <v>6</v>
      </c>
      <c r="B172" s="33" t="s">
        <v>165</v>
      </c>
      <c r="C172" s="207">
        <v>40026580</v>
      </c>
      <c r="D172" s="207">
        <v>38607783</v>
      </c>
      <c r="E172" s="197">
        <f t="shared" si="12"/>
        <v>0.9645536291134541</v>
      </c>
      <c r="F172" s="138"/>
      <c r="G172" s="29"/>
    </row>
    <row r="173" spans="1:7" ht="12.75" customHeight="1">
      <c r="A173" s="16">
        <v>7</v>
      </c>
      <c r="B173" s="33" t="s">
        <v>166</v>
      </c>
      <c r="C173" s="207">
        <v>55241120</v>
      </c>
      <c r="D173" s="207">
        <v>53372245</v>
      </c>
      <c r="E173" s="197">
        <f t="shared" si="12"/>
        <v>0.9661687706549035</v>
      </c>
      <c r="F173" s="138"/>
      <c r="G173" s="29"/>
    </row>
    <row r="174" spans="1:7" ht="12.75" customHeight="1">
      <c r="A174" s="16">
        <v>8</v>
      </c>
      <c r="B174" s="33" t="s">
        <v>167</v>
      </c>
      <c r="C174" s="207">
        <v>38449400</v>
      </c>
      <c r="D174" s="207">
        <v>40544660</v>
      </c>
      <c r="E174" s="197">
        <f t="shared" si="12"/>
        <v>1.0544939582932373</v>
      </c>
      <c r="F174" s="138"/>
      <c r="G174" s="29"/>
    </row>
    <row r="175" spans="1:7" ht="12.75" customHeight="1">
      <c r="A175" s="16">
        <v>9</v>
      </c>
      <c r="B175" s="33" t="s">
        <v>168</v>
      </c>
      <c r="C175" s="207">
        <v>32696800</v>
      </c>
      <c r="D175" s="207">
        <v>33548368</v>
      </c>
      <c r="E175" s="197">
        <f t="shared" si="12"/>
        <v>1.0260443835482371</v>
      </c>
      <c r="F175" s="138"/>
      <c r="G175" s="29"/>
    </row>
    <row r="176" spans="1:7" ht="12.75" customHeight="1">
      <c r="A176" s="16">
        <v>10</v>
      </c>
      <c r="B176" s="33" t="s">
        <v>169</v>
      </c>
      <c r="C176" s="207">
        <v>47253360</v>
      </c>
      <c r="D176" s="207">
        <v>48856470</v>
      </c>
      <c r="E176" s="197">
        <f t="shared" si="12"/>
        <v>1.033925841463972</v>
      </c>
      <c r="F176" s="138"/>
      <c r="G176" s="29"/>
    </row>
    <row r="177" spans="1:7" ht="12.75" customHeight="1">
      <c r="A177" s="16">
        <v>11</v>
      </c>
      <c r="B177" s="33" t="s">
        <v>170</v>
      </c>
      <c r="C177" s="207">
        <v>38562480</v>
      </c>
      <c r="D177" s="207">
        <v>37916528</v>
      </c>
      <c r="E177" s="197">
        <f t="shared" si="12"/>
        <v>0.9832492101130426</v>
      </c>
      <c r="F177" s="138"/>
      <c r="G177" s="29"/>
    </row>
    <row r="178" spans="1:7" ht="12.75" customHeight="1">
      <c r="A178" s="16">
        <v>12</v>
      </c>
      <c r="B178" s="33" t="s">
        <v>171</v>
      </c>
      <c r="C178" s="207">
        <v>44664180</v>
      </c>
      <c r="D178" s="207">
        <v>54855515</v>
      </c>
      <c r="E178" s="197">
        <f t="shared" si="12"/>
        <v>1.2281769194016323</v>
      </c>
      <c r="F178" s="138"/>
      <c r="G178" s="29"/>
    </row>
    <row r="179" spans="1:7" ht="12.75" customHeight="1">
      <c r="A179" s="16">
        <v>13</v>
      </c>
      <c r="B179" s="33" t="s">
        <v>172</v>
      </c>
      <c r="C179" s="207">
        <v>57039930</v>
      </c>
      <c r="D179" s="207">
        <v>60976246</v>
      </c>
      <c r="E179" s="197">
        <f t="shared" si="12"/>
        <v>1.0690098322350676</v>
      </c>
      <c r="F179" s="138"/>
      <c r="G179" s="29"/>
    </row>
    <row r="180" spans="1:7" ht="16.5" customHeight="1">
      <c r="A180" s="32"/>
      <c r="B180" s="1" t="s">
        <v>27</v>
      </c>
      <c r="C180" s="208">
        <v>555653300</v>
      </c>
      <c r="D180" s="208">
        <f>SUM(D167:D179)</f>
        <v>572327173</v>
      </c>
      <c r="E180" s="136">
        <f t="shared" si="12"/>
        <v>1.0300076918466965</v>
      </c>
      <c r="F180" s="40"/>
      <c r="G180" s="29"/>
    </row>
    <row r="181" spans="1:7" ht="16.5" customHeight="1">
      <c r="A181" s="38"/>
      <c r="B181" s="2"/>
      <c r="C181" s="138"/>
      <c r="D181" s="138"/>
      <c r="E181" s="139"/>
      <c r="F181" s="40"/>
      <c r="G181" s="29"/>
    </row>
    <row r="182" ht="15.75" customHeight="1">
      <c r="A182" s="8" t="s">
        <v>97</v>
      </c>
    </row>
    <row r="183" ht="14.25">
      <c r="A183" s="8"/>
    </row>
    <row r="184" ht="14.25">
      <c r="A184" s="8" t="s">
        <v>33</v>
      </c>
    </row>
    <row r="185" spans="1:7" ht="33.75" customHeight="1">
      <c r="A185" s="206" t="s">
        <v>20</v>
      </c>
      <c r="B185" s="206"/>
      <c r="C185" s="291" t="s">
        <v>34</v>
      </c>
      <c r="D185" s="291" t="s">
        <v>35</v>
      </c>
      <c r="E185" s="291" t="s">
        <v>6</v>
      </c>
      <c r="F185" s="291" t="s">
        <v>28</v>
      </c>
      <c r="G185" s="181"/>
    </row>
    <row r="186" spans="1:7" ht="16.5" customHeight="1">
      <c r="A186" s="179">
        <v>1</v>
      </c>
      <c r="B186" s="179">
        <v>2</v>
      </c>
      <c r="C186" s="180">
        <v>3</v>
      </c>
      <c r="D186" s="180">
        <v>4</v>
      </c>
      <c r="E186" s="180" t="s">
        <v>36</v>
      </c>
      <c r="F186" s="180">
        <v>6</v>
      </c>
      <c r="G186" s="181"/>
    </row>
    <row r="187" spans="1:7" ht="27" customHeight="1">
      <c r="A187" s="182">
        <v>1</v>
      </c>
      <c r="B187" s="183" t="s">
        <v>212</v>
      </c>
      <c r="C187" s="162">
        <v>4627.24</v>
      </c>
      <c r="D187" s="162">
        <v>4627.24</v>
      </c>
      <c r="E187" s="184">
        <f>D187-C187</f>
        <v>0</v>
      </c>
      <c r="F187" s="185">
        <v>0</v>
      </c>
      <c r="G187" s="181"/>
    </row>
    <row r="188" spans="1:8" ht="28.5">
      <c r="A188" s="182">
        <v>2</v>
      </c>
      <c r="B188" s="183" t="s">
        <v>198</v>
      </c>
      <c r="C188" s="162">
        <v>66112.79</v>
      </c>
      <c r="D188" s="162">
        <v>66112.79</v>
      </c>
      <c r="E188" s="184">
        <f>D188-C188</f>
        <v>0</v>
      </c>
      <c r="F188" s="186">
        <v>0</v>
      </c>
      <c r="G188" s="181"/>
      <c r="H188" s="9" t="s">
        <v>12</v>
      </c>
    </row>
    <row r="189" ht="14.25">
      <c r="A189" s="52"/>
    </row>
    <row r="190" spans="1:7" ht="14.25">
      <c r="A190" s="8" t="s">
        <v>213</v>
      </c>
      <c r="B190" s="46"/>
      <c r="C190" s="55"/>
      <c r="D190" s="46"/>
      <c r="E190" s="46"/>
      <c r="F190" s="46"/>
      <c r="G190" s="46" t="s">
        <v>12</v>
      </c>
    </row>
    <row r="191" spans="1:8" ht="6" customHeight="1">
      <c r="A191" s="8"/>
      <c r="B191" s="46"/>
      <c r="C191" s="55"/>
      <c r="D191" s="46"/>
      <c r="E191" s="46"/>
      <c r="F191" s="46"/>
      <c r="G191" s="46"/>
      <c r="H191" s="9" t="s">
        <v>12</v>
      </c>
    </row>
    <row r="192" spans="1:5" ht="14.25">
      <c r="A192" s="46"/>
      <c r="B192" s="46"/>
      <c r="C192" s="46"/>
      <c r="D192" s="46"/>
      <c r="E192" s="56" t="s">
        <v>98</v>
      </c>
    </row>
    <row r="193" spans="1:8" ht="43.5" customHeight="1">
      <c r="A193" s="57" t="s">
        <v>37</v>
      </c>
      <c r="B193" s="57" t="s">
        <v>38</v>
      </c>
      <c r="C193" s="58" t="s">
        <v>138</v>
      </c>
      <c r="D193" s="59" t="s">
        <v>219</v>
      </c>
      <c r="E193" s="58" t="s">
        <v>137</v>
      </c>
      <c r="F193" s="242"/>
      <c r="G193" s="242"/>
      <c r="H193" s="181"/>
    </row>
    <row r="194" spans="1:8" ht="15.75" customHeight="1">
      <c r="A194" s="57">
        <v>1</v>
      </c>
      <c r="B194" s="57">
        <v>2</v>
      </c>
      <c r="C194" s="58">
        <v>3</v>
      </c>
      <c r="D194" s="59">
        <v>4</v>
      </c>
      <c r="E194" s="58">
        <v>5</v>
      </c>
      <c r="F194" s="242"/>
      <c r="G194" s="242"/>
      <c r="H194" s="181"/>
    </row>
    <row r="195" spans="1:8" ht="12.75" customHeight="1">
      <c r="A195" s="16">
        <v>1</v>
      </c>
      <c r="B195" s="33" t="s">
        <v>160</v>
      </c>
      <c r="C195" s="162">
        <v>4357.594999999999</v>
      </c>
      <c r="D195" s="162">
        <v>308.9834230056118</v>
      </c>
      <c r="E195" s="143">
        <f aca="true" t="shared" si="13" ref="E195:E208">D195/C195</f>
        <v>0.07090687019000431</v>
      </c>
      <c r="F195" s="243"/>
      <c r="G195" s="244"/>
      <c r="H195" s="199"/>
    </row>
    <row r="196" spans="1:8" ht="12.75" customHeight="1">
      <c r="A196" s="16">
        <v>2</v>
      </c>
      <c r="B196" s="33" t="s">
        <v>161</v>
      </c>
      <c r="C196" s="162">
        <v>3245.4399999999996</v>
      </c>
      <c r="D196" s="162">
        <v>229.20992134077105</v>
      </c>
      <c r="E196" s="143">
        <f t="shared" si="13"/>
        <v>0.07062522226285838</v>
      </c>
      <c r="F196" s="243"/>
      <c r="G196" s="244"/>
      <c r="H196" s="199"/>
    </row>
    <row r="197" spans="1:8" ht="12.75" customHeight="1">
      <c r="A197" s="16">
        <v>3</v>
      </c>
      <c r="B197" s="33" t="s">
        <v>162</v>
      </c>
      <c r="C197" s="162">
        <v>4285.82</v>
      </c>
      <c r="D197" s="162">
        <v>310.3620135273617</v>
      </c>
      <c r="E197" s="143">
        <f t="shared" si="13"/>
        <v>0.07241601689463432</v>
      </c>
      <c r="F197" s="243"/>
      <c r="G197" s="244"/>
      <c r="H197" s="199"/>
    </row>
    <row r="198" spans="1:8" ht="12.75" customHeight="1">
      <c r="A198" s="16">
        <v>4</v>
      </c>
      <c r="B198" s="33" t="s">
        <v>163</v>
      </c>
      <c r="C198" s="162">
        <v>7148.262</v>
      </c>
      <c r="D198" s="162">
        <v>479.740082141589</v>
      </c>
      <c r="E198" s="143">
        <f t="shared" si="13"/>
        <v>0.06711282856470413</v>
      </c>
      <c r="F198" s="243"/>
      <c r="G198" s="244" t="s">
        <v>12</v>
      </c>
      <c r="H198" s="199"/>
    </row>
    <row r="199" spans="1:8" ht="12.75" customHeight="1">
      <c r="A199" s="16">
        <v>5</v>
      </c>
      <c r="B199" s="33" t="s">
        <v>164</v>
      </c>
      <c r="C199" s="162">
        <v>5039.603499999999</v>
      </c>
      <c r="D199" s="162">
        <v>349.9898215763192</v>
      </c>
      <c r="E199" s="143">
        <f t="shared" si="13"/>
        <v>0.06944788842541268</v>
      </c>
      <c r="F199" s="243"/>
      <c r="G199" s="244"/>
      <c r="H199" s="199"/>
    </row>
    <row r="200" spans="1:8" ht="12.75" customHeight="1">
      <c r="A200" s="16">
        <v>6</v>
      </c>
      <c r="B200" s="33" t="s">
        <v>165</v>
      </c>
      <c r="C200" s="162">
        <v>4983.704</v>
      </c>
      <c r="D200" s="162">
        <v>326.984388876299</v>
      </c>
      <c r="E200" s="143">
        <f t="shared" si="13"/>
        <v>0.06561071622156915</v>
      </c>
      <c r="F200" s="243"/>
      <c r="G200" s="244"/>
      <c r="H200" s="199"/>
    </row>
    <row r="201" spans="1:8" ht="12.75" customHeight="1">
      <c r="A201" s="16">
        <v>7</v>
      </c>
      <c r="B201" s="33" t="s">
        <v>166</v>
      </c>
      <c r="C201" s="162">
        <v>6580.574</v>
      </c>
      <c r="D201" s="162">
        <v>455.68491003287966</v>
      </c>
      <c r="E201" s="143">
        <f t="shared" si="13"/>
        <v>0.06924698514641422</v>
      </c>
      <c r="F201" s="243"/>
      <c r="G201" s="244"/>
      <c r="H201" s="199"/>
    </row>
    <row r="202" spans="1:8" ht="12.75" customHeight="1">
      <c r="A202" s="16">
        <v>8</v>
      </c>
      <c r="B202" s="33" t="s">
        <v>167</v>
      </c>
      <c r="C202" s="162">
        <v>4434.848</v>
      </c>
      <c r="D202" s="162">
        <v>324.98888570235334</v>
      </c>
      <c r="E202" s="143">
        <f t="shared" si="13"/>
        <v>0.07328072702883015</v>
      </c>
      <c r="F202" s="243"/>
      <c r="G202" s="244"/>
      <c r="H202" s="199"/>
    </row>
    <row r="203" spans="1:8" ht="12.75" customHeight="1">
      <c r="A203" s="16">
        <v>9</v>
      </c>
      <c r="B203" s="33" t="s">
        <v>168</v>
      </c>
      <c r="C203" s="162">
        <v>3837.1459999999997</v>
      </c>
      <c r="D203" s="162">
        <v>272.9677833740597</v>
      </c>
      <c r="E203" s="143">
        <f t="shared" si="13"/>
        <v>0.07113823226274417</v>
      </c>
      <c r="F203" s="243"/>
      <c r="G203" s="244"/>
      <c r="H203" s="199"/>
    </row>
    <row r="204" spans="1:8" ht="12.75" customHeight="1">
      <c r="A204" s="16">
        <v>10</v>
      </c>
      <c r="B204" s="33" t="s">
        <v>169</v>
      </c>
      <c r="C204" s="162">
        <v>5585.789000000001</v>
      </c>
      <c r="D204" s="162">
        <v>395.30918267566875</v>
      </c>
      <c r="E204" s="143">
        <f t="shared" si="13"/>
        <v>0.07077051830559097</v>
      </c>
      <c r="F204" s="243"/>
      <c r="G204" s="244"/>
      <c r="H204" s="199"/>
    </row>
    <row r="205" spans="1:8" ht="12.75" customHeight="1">
      <c r="A205" s="16">
        <v>11</v>
      </c>
      <c r="B205" s="33" t="s">
        <v>170</v>
      </c>
      <c r="C205" s="162">
        <v>4538.732</v>
      </c>
      <c r="D205" s="162">
        <v>323.199341276755</v>
      </c>
      <c r="E205" s="143">
        <f t="shared" si="13"/>
        <v>0.07120917059583051</v>
      </c>
      <c r="F205" s="243"/>
      <c r="G205" s="244"/>
      <c r="H205" s="199"/>
    </row>
    <row r="206" spans="1:8" ht="12.75" customHeight="1">
      <c r="A206" s="16">
        <v>12</v>
      </c>
      <c r="B206" s="33" t="s">
        <v>171</v>
      </c>
      <c r="C206" s="162">
        <v>5383.3974</v>
      </c>
      <c r="D206" s="162">
        <v>371.5670382263694</v>
      </c>
      <c r="E206" s="143">
        <f t="shared" si="13"/>
        <v>0.06902091943395622</v>
      </c>
      <c r="F206" s="243"/>
      <c r="G206" s="244"/>
      <c r="H206" s="199"/>
    </row>
    <row r="207" spans="1:8" ht="12.75" customHeight="1">
      <c r="A207" s="16">
        <v>13</v>
      </c>
      <c r="B207" s="33" t="s">
        <v>172</v>
      </c>
      <c r="C207" s="162">
        <v>6691.8745</v>
      </c>
      <c r="D207" s="162">
        <v>478.2572082439625</v>
      </c>
      <c r="E207" s="143">
        <f t="shared" si="13"/>
        <v>0.07146834690996708</v>
      </c>
      <c r="F207" s="243"/>
      <c r="G207" s="244"/>
      <c r="H207" s="199"/>
    </row>
    <row r="208" spans="1:8" ht="12.75" customHeight="1">
      <c r="A208" s="32"/>
      <c r="B208" s="1" t="s">
        <v>27</v>
      </c>
      <c r="C208" s="163">
        <v>66112.7854</v>
      </c>
      <c r="D208" s="163">
        <v>4627.244000000001</v>
      </c>
      <c r="E208" s="142">
        <f t="shared" si="13"/>
        <v>0.06999015352331533</v>
      </c>
      <c r="F208" s="243"/>
      <c r="G208" s="244"/>
      <c r="H208" s="199"/>
    </row>
    <row r="209" spans="1:8" ht="14.25">
      <c r="A209" s="38"/>
      <c r="B209" s="2"/>
      <c r="C209" s="62"/>
      <c r="D209" s="24"/>
      <c r="E209" s="63"/>
      <c r="F209" s="245"/>
      <c r="G209" s="246"/>
      <c r="H209" s="245"/>
    </row>
    <row r="210" spans="1:8" ht="14.25">
      <c r="A210" s="38"/>
      <c r="B210" s="2"/>
      <c r="C210" s="62"/>
      <c r="D210" s="24"/>
      <c r="E210" s="63"/>
      <c r="F210" s="24"/>
      <c r="G210" s="62"/>
      <c r="H210" s="24"/>
    </row>
    <row r="211" spans="1:7" ht="14.25">
      <c r="A211" s="8" t="s">
        <v>225</v>
      </c>
      <c r="B211" s="46"/>
      <c r="C211" s="55"/>
      <c r="D211" s="46"/>
      <c r="E211" s="46"/>
      <c r="F211" s="46"/>
      <c r="G211" s="46"/>
    </row>
    <row r="212" spans="1:5" ht="14.25">
      <c r="A212" s="46"/>
      <c r="B212" s="46"/>
      <c r="C212" s="46"/>
      <c r="D212" s="46"/>
      <c r="E212" s="56" t="s">
        <v>98</v>
      </c>
    </row>
    <row r="213" spans="1:7" ht="52.5" customHeight="1">
      <c r="A213" s="57" t="s">
        <v>37</v>
      </c>
      <c r="B213" s="57" t="s">
        <v>38</v>
      </c>
      <c r="C213" s="58" t="s">
        <v>138</v>
      </c>
      <c r="D213" s="202" t="s">
        <v>226</v>
      </c>
      <c r="E213" s="58" t="s">
        <v>136</v>
      </c>
      <c r="F213" s="60"/>
      <c r="G213" s="61"/>
    </row>
    <row r="214" spans="1:7" ht="12.75" customHeight="1">
      <c r="A214" s="57">
        <v>1</v>
      </c>
      <c r="B214" s="57">
        <v>2</v>
      </c>
      <c r="C214" s="58">
        <v>3</v>
      </c>
      <c r="D214" s="59">
        <v>4</v>
      </c>
      <c r="E214" s="58">
        <v>5</v>
      </c>
      <c r="F214" s="60"/>
      <c r="G214" s="61"/>
    </row>
    <row r="215" spans="1:7" ht="12.75" customHeight="1">
      <c r="A215" s="16">
        <v>1</v>
      </c>
      <c r="B215" s="33" t="s">
        <v>160</v>
      </c>
      <c r="C215" s="162">
        <v>4357.594999999999</v>
      </c>
      <c r="D215" s="259">
        <v>357.76632300561187</v>
      </c>
      <c r="E215" s="144">
        <f aca="true" t="shared" si="14" ref="E215:E228">D215/C215</f>
        <v>0.08210178389813921</v>
      </c>
      <c r="F215" s="138"/>
      <c r="G215" s="29"/>
    </row>
    <row r="216" spans="1:7" ht="12.75" customHeight="1">
      <c r="A216" s="16">
        <v>2</v>
      </c>
      <c r="B216" s="33" t="s">
        <v>161</v>
      </c>
      <c r="C216" s="162">
        <v>3245.4399999999996</v>
      </c>
      <c r="D216" s="259">
        <v>64.00517134077108</v>
      </c>
      <c r="E216" s="144">
        <f t="shared" si="14"/>
        <v>0.01972156975349139</v>
      </c>
      <c r="F216" s="138"/>
      <c r="G216" s="29"/>
    </row>
    <row r="217" spans="1:7" ht="12.75" customHeight="1">
      <c r="A217" s="16">
        <v>3</v>
      </c>
      <c r="B217" s="33" t="s">
        <v>162</v>
      </c>
      <c r="C217" s="162">
        <v>4285.82</v>
      </c>
      <c r="D217" s="259">
        <v>-192.0269864726381</v>
      </c>
      <c r="E217" s="144">
        <f t="shared" si="14"/>
        <v>-0.04480519164888822</v>
      </c>
      <c r="F217" s="138"/>
      <c r="G217" s="29"/>
    </row>
    <row r="218" spans="1:7" ht="12.75" customHeight="1">
      <c r="A218" s="16">
        <v>4</v>
      </c>
      <c r="B218" s="33" t="s">
        <v>163</v>
      </c>
      <c r="C218" s="162">
        <v>7148.262</v>
      </c>
      <c r="D218" s="259">
        <v>-970.7546678584108</v>
      </c>
      <c r="E218" s="144">
        <f t="shared" si="14"/>
        <v>-0.13580289416621982</v>
      </c>
      <c r="F218" s="138"/>
      <c r="G218" s="29"/>
    </row>
    <row r="219" spans="1:7" ht="12.75" customHeight="1">
      <c r="A219" s="16">
        <v>5</v>
      </c>
      <c r="B219" s="33" t="s">
        <v>164</v>
      </c>
      <c r="C219" s="162">
        <v>5039.603499999999</v>
      </c>
      <c r="D219" s="259">
        <v>239.77772092631994</v>
      </c>
      <c r="E219" s="144">
        <f t="shared" si="14"/>
        <v>0.04757868767380608</v>
      </c>
      <c r="F219" s="138"/>
      <c r="G219" s="29"/>
    </row>
    <row r="220" spans="1:7" ht="12.75" customHeight="1">
      <c r="A220" s="16">
        <v>6</v>
      </c>
      <c r="B220" s="33" t="s">
        <v>165</v>
      </c>
      <c r="C220" s="162">
        <v>4983.704</v>
      </c>
      <c r="D220" s="259">
        <v>-381.69871112370083</v>
      </c>
      <c r="E220" s="144">
        <f t="shared" si="14"/>
        <v>-0.07658936227426445</v>
      </c>
      <c r="F220" s="138"/>
      <c r="G220" s="29"/>
    </row>
    <row r="221" spans="1:7" ht="12.75" customHeight="1">
      <c r="A221" s="16">
        <v>7</v>
      </c>
      <c r="B221" s="33" t="s">
        <v>166</v>
      </c>
      <c r="C221" s="162">
        <v>6580.574</v>
      </c>
      <c r="D221" s="259">
        <v>-328.06233996712035</v>
      </c>
      <c r="E221" s="144">
        <f t="shared" si="14"/>
        <v>-0.04985314958347408</v>
      </c>
      <c r="F221" s="138"/>
      <c r="G221" s="29"/>
    </row>
    <row r="222" spans="1:7" ht="12.75" customHeight="1">
      <c r="A222" s="16">
        <v>8</v>
      </c>
      <c r="B222" s="33" t="s">
        <v>167</v>
      </c>
      <c r="C222" s="162">
        <v>4434.848</v>
      </c>
      <c r="D222" s="259">
        <v>433.55588570235386</v>
      </c>
      <c r="E222" s="144">
        <f t="shared" si="14"/>
        <v>0.09776116018009047</v>
      </c>
      <c r="F222" s="138"/>
      <c r="G222" s="29"/>
    </row>
    <row r="223" spans="1:7" ht="12.75" customHeight="1">
      <c r="A223" s="16">
        <v>9</v>
      </c>
      <c r="B223" s="33" t="s">
        <v>168</v>
      </c>
      <c r="C223" s="162">
        <v>3837.1459999999997</v>
      </c>
      <c r="D223" s="259">
        <v>69.72943337405991</v>
      </c>
      <c r="E223" s="144">
        <f t="shared" si="14"/>
        <v>0.018172212726349196</v>
      </c>
      <c r="F223" s="138"/>
      <c r="G223" s="29"/>
    </row>
    <row r="224" spans="1:8" ht="12.75" customHeight="1">
      <c r="A224" s="16">
        <v>10</v>
      </c>
      <c r="B224" s="33" t="s">
        <v>169</v>
      </c>
      <c r="C224" s="162">
        <v>5585.789000000001</v>
      </c>
      <c r="D224" s="259">
        <v>4.877682675668439</v>
      </c>
      <c r="E224" s="144">
        <f t="shared" si="14"/>
        <v>0.0008732307424552624</v>
      </c>
      <c r="F224" s="138"/>
      <c r="G224" s="29"/>
      <c r="H224" s="9" t="s">
        <v>12</v>
      </c>
    </row>
    <row r="225" spans="1:7" ht="12.75" customHeight="1">
      <c r="A225" s="16">
        <v>11</v>
      </c>
      <c r="B225" s="33" t="s">
        <v>170</v>
      </c>
      <c r="C225" s="162">
        <v>4538.732</v>
      </c>
      <c r="D225" s="259">
        <v>-115.54745872324497</v>
      </c>
      <c r="E225" s="144">
        <f t="shared" si="14"/>
        <v>-0.025458092419478606</v>
      </c>
      <c r="F225" s="138"/>
      <c r="G225" s="29"/>
    </row>
    <row r="226" spans="1:7" ht="12.75" customHeight="1">
      <c r="A226" s="16">
        <v>12</v>
      </c>
      <c r="B226" s="33" t="s">
        <v>171</v>
      </c>
      <c r="C226" s="162">
        <v>5383.3974</v>
      </c>
      <c r="D226" s="259">
        <v>-988.2188617736306</v>
      </c>
      <c r="E226" s="144">
        <f t="shared" si="14"/>
        <v>-0.18356788257423287</v>
      </c>
      <c r="F226" s="138"/>
      <c r="G226" s="29"/>
    </row>
    <row r="227" spans="1:7" ht="12.75" customHeight="1">
      <c r="A227" s="16">
        <v>13</v>
      </c>
      <c r="B227" s="33" t="s">
        <v>172</v>
      </c>
      <c r="C227" s="162">
        <v>6691.8745</v>
      </c>
      <c r="D227" s="259">
        <v>-106.9019417560371</v>
      </c>
      <c r="E227" s="144">
        <f t="shared" si="14"/>
        <v>-0.01597488741847103</v>
      </c>
      <c r="F227" s="138"/>
      <c r="G227" s="29"/>
    </row>
    <row r="228" spans="1:7" ht="12.75" customHeight="1">
      <c r="A228" s="32"/>
      <c r="B228" s="1" t="s">
        <v>27</v>
      </c>
      <c r="C228" s="163">
        <v>66112.7854</v>
      </c>
      <c r="D228" s="260">
        <v>-1913.4987506499976</v>
      </c>
      <c r="E228" s="145">
        <f t="shared" si="14"/>
        <v>-0.028942945590218587</v>
      </c>
      <c r="F228" s="40"/>
      <c r="G228" s="29"/>
    </row>
    <row r="229" ht="13.5" customHeight="1">
      <c r="A229" s="8" t="s">
        <v>40</v>
      </c>
    </row>
    <row r="230" spans="1:5" ht="13.5" customHeight="1">
      <c r="A230" s="8"/>
      <c r="E230" s="64" t="s">
        <v>41</v>
      </c>
    </row>
    <row r="231" spans="1:6" ht="29.25" customHeight="1">
      <c r="A231" s="85" t="s">
        <v>39</v>
      </c>
      <c r="B231" s="85" t="s">
        <v>214</v>
      </c>
      <c r="C231" s="85" t="s">
        <v>216</v>
      </c>
      <c r="D231" s="58" t="s">
        <v>42</v>
      </c>
      <c r="E231" s="85" t="s">
        <v>43</v>
      </c>
      <c r="F231" s="250"/>
    </row>
    <row r="232" spans="1:6" ht="15.75" customHeight="1">
      <c r="A232" s="66">
        <f>C252</f>
        <v>66112.7854</v>
      </c>
      <c r="B232" s="67">
        <f>D208</f>
        <v>4627.244000000001</v>
      </c>
      <c r="C232" s="66">
        <f>E252</f>
        <v>61485.534</v>
      </c>
      <c r="D232" s="66">
        <f>B232+C232</f>
        <v>66112.778</v>
      </c>
      <c r="E232" s="68">
        <f>D232/A232</f>
        <v>0.9999998880700618</v>
      </c>
      <c r="F232" s="53"/>
    </row>
    <row r="233" spans="1:8" ht="13.5" customHeight="1">
      <c r="A233" s="69" t="s">
        <v>182</v>
      </c>
      <c r="B233" s="70"/>
      <c r="C233" s="71"/>
      <c r="D233" s="71"/>
      <c r="E233" s="72"/>
      <c r="F233" s="73"/>
      <c r="G233" s="74"/>
      <c r="H233" s="9" t="s">
        <v>12</v>
      </c>
    </row>
    <row r="234" ht="13.5" customHeight="1"/>
    <row r="235" spans="1:8" ht="13.5" customHeight="1">
      <c r="A235" s="8" t="s">
        <v>217</v>
      </c>
      <c r="H235" s="9" t="s">
        <v>12</v>
      </c>
    </row>
    <row r="236" ht="13.5" customHeight="1">
      <c r="G236" s="64" t="s">
        <v>41</v>
      </c>
    </row>
    <row r="237" spans="1:7" ht="30" customHeight="1">
      <c r="A237" s="292" t="s">
        <v>20</v>
      </c>
      <c r="B237" s="292" t="s">
        <v>31</v>
      </c>
      <c r="C237" s="292" t="s">
        <v>39</v>
      </c>
      <c r="D237" s="293" t="s">
        <v>220</v>
      </c>
      <c r="E237" s="293" t="s">
        <v>44</v>
      </c>
      <c r="F237" s="292" t="s">
        <v>42</v>
      </c>
      <c r="G237" s="292" t="s">
        <v>43</v>
      </c>
    </row>
    <row r="238" spans="1:7" ht="14.25" customHeight="1">
      <c r="A238" s="75">
        <v>1</v>
      </c>
      <c r="B238" s="75">
        <v>2</v>
      </c>
      <c r="C238" s="75">
        <v>3</v>
      </c>
      <c r="D238" s="76">
        <v>4</v>
      </c>
      <c r="E238" s="76">
        <v>5</v>
      </c>
      <c r="F238" s="75">
        <v>6</v>
      </c>
      <c r="G238" s="28">
        <v>7</v>
      </c>
    </row>
    <row r="239" spans="1:7" ht="12.75" customHeight="1">
      <c r="A239" s="16">
        <v>1</v>
      </c>
      <c r="B239" s="33" t="s">
        <v>160</v>
      </c>
      <c r="C239" s="162">
        <v>4357.594999999999</v>
      </c>
      <c r="D239" s="162">
        <v>308.9834230056118</v>
      </c>
      <c r="E239" s="162">
        <v>3961.831</v>
      </c>
      <c r="F239" s="162">
        <f aca="true" t="shared" si="15" ref="F239:F252">D239+E239</f>
        <v>4270.814423005612</v>
      </c>
      <c r="G239" s="33">
        <f aca="true" t="shared" si="16" ref="G239:G252">F239/C239</f>
        <v>0.980085212830842</v>
      </c>
    </row>
    <row r="240" spans="1:7" ht="12.75" customHeight="1">
      <c r="A240" s="16">
        <v>2</v>
      </c>
      <c r="B240" s="33" t="s">
        <v>161</v>
      </c>
      <c r="C240" s="162">
        <v>3245.4399999999996</v>
      </c>
      <c r="D240" s="162">
        <v>229.20992134077105</v>
      </c>
      <c r="E240" s="162">
        <v>3051.837</v>
      </c>
      <c r="F240" s="162">
        <f t="shared" si="15"/>
        <v>3281.046921340771</v>
      </c>
      <c r="G240" s="33">
        <f t="shared" si="16"/>
        <v>1.0109713694724818</v>
      </c>
    </row>
    <row r="241" spans="1:7" ht="12.75" customHeight="1">
      <c r="A241" s="16">
        <v>3</v>
      </c>
      <c r="B241" s="33" t="s">
        <v>162</v>
      </c>
      <c r="C241" s="162">
        <v>4285.82</v>
      </c>
      <c r="D241" s="162">
        <v>310.3620135273617</v>
      </c>
      <c r="E241" s="162">
        <v>4368.23</v>
      </c>
      <c r="F241" s="162">
        <f t="shared" si="15"/>
        <v>4678.592013527361</v>
      </c>
      <c r="G241" s="33">
        <f t="shared" si="16"/>
        <v>1.0916445425910004</v>
      </c>
    </row>
    <row r="242" spans="1:7" ht="12.75" customHeight="1">
      <c r="A242" s="16">
        <v>4</v>
      </c>
      <c r="B242" s="33" t="s">
        <v>163</v>
      </c>
      <c r="C242" s="162">
        <v>7148.262</v>
      </c>
      <c r="D242" s="162">
        <v>479.740082141589</v>
      </c>
      <c r="E242" s="162">
        <v>6025.88</v>
      </c>
      <c r="F242" s="162">
        <f t="shared" si="15"/>
        <v>6505.62008214159</v>
      </c>
      <c r="G242" s="33">
        <f t="shared" si="16"/>
        <v>0.9100981584253053</v>
      </c>
    </row>
    <row r="243" spans="1:7" ht="12.75" customHeight="1">
      <c r="A243" s="16">
        <v>5</v>
      </c>
      <c r="B243" s="33" t="s">
        <v>164</v>
      </c>
      <c r="C243" s="162">
        <v>5039.603499999999</v>
      </c>
      <c r="D243" s="162">
        <v>349.9898215763192</v>
      </c>
      <c r="E243" s="162">
        <v>4648.58</v>
      </c>
      <c r="F243" s="162">
        <f t="shared" si="15"/>
        <v>4998.569821576319</v>
      </c>
      <c r="G243" s="33">
        <f t="shared" si="16"/>
        <v>0.9918577565826993</v>
      </c>
    </row>
    <row r="244" spans="1:7" ht="12.75" customHeight="1">
      <c r="A244" s="16">
        <v>6</v>
      </c>
      <c r="B244" s="33" t="s">
        <v>165</v>
      </c>
      <c r="C244" s="162">
        <v>4983.704</v>
      </c>
      <c r="D244" s="162">
        <v>326.984388876299</v>
      </c>
      <c r="E244" s="162">
        <v>3948.2349999999997</v>
      </c>
      <c r="F244" s="162">
        <f t="shared" si="15"/>
        <v>4275.219388876299</v>
      </c>
      <c r="G244" s="33">
        <f t="shared" si="16"/>
        <v>0.8578397490854791</v>
      </c>
    </row>
    <row r="245" spans="1:7" ht="12.75" customHeight="1">
      <c r="A245" s="16">
        <v>7</v>
      </c>
      <c r="B245" s="33" t="s">
        <v>166</v>
      </c>
      <c r="C245" s="162">
        <v>6580.574</v>
      </c>
      <c r="D245" s="162">
        <v>455.68491003287966</v>
      </c>
      <c r="E245" s="162">
        <v>5776.860000000001</v>
      </c>
      <c r="F245" s="162">
        <f t="shared" si="15"/>
        <v>6232.544910032881</v>
      </c>
      <c r="G245" s="33">
        <f t="shared" si="16"/>
        <v>0.9471126546153695</v>
      </c>
    </row>
    <row r="246" spans="1:7" ht="12.75" customHeight="1">
      <c r="A246" s="16">
        <v>8</v>
      </c>
      <c r="B246" s="33" t="s">
        <v>167</v>
      </c>
      <c r="C246" s="162">
        <v>4434.848</v>
      </c>
      <c r="D246" s="162">
        <v>324.98888570235334</v>
      </c>
      <c r="E246" s="162">
        <v>4766.363</v>
      </c>
      <c r="F246" s="162">
        <f t="shared" si="15"/>
        <v>5091.351885702354</v>
      </c>
      <c r="G246" s="33">
        <f t="shared" si="16"/>
        <v>1.1480330071520723</v>
      </c>
    </row>
    <row r="247" spans="1:7" ht="12.75" customHeight="1">
      <c r="A247" s="16">
        <v>9</v>
      </c>
      <c r="B247" s="33" t="s">
        <v>168</v>
      </c>
      <c r="C247" s="162">
        <v>3837.1459999999997</v>
      </c>
      <c r="D247" s="162">
        <v>272.9677833740597</v>
      </c>
      <c r="E247" s="162">
        <v>3766.703</v>
      </c>
      <c r="F247" s="162">
        <f t="shared" si="15"/>
        <v>4039.6707833740597</v>
      </c>
      <c r="G247" s="33">
        <f t="shared" si="16"/>
        <v>1.0527800566812053</v>
      </c>
    </row>
    <row r="248" spans="1:7" ht="12.75" customHeight="1">
      <c r="A248" s="16">
        <v>10</v>
      </c>
      <c r="B248" s="33" t="s">
        <v>169</v>
      </c>
      <c r="C248" s="162">
        <v>5585.789000000001</v>
      </c>
      <c r="D248" s="162">
        <v>395.30918267566875</v>
      </c>
      <c r="E248" s="162">
        <v>5368.718</v>
      </c>
      <c r="F248" s="162">
        <f t="shared" si="15"/>
        <v>5764.027182675669</v>
      </c>
      <c r="G248" s="33">
        <f t="shared" si="16"/>
        <v>1.0319092222559192</v>
      </c>
    </row>
    <row r="249" spans="1:7" ht="12.75" customHeight="1">
      <c r="A249" s="16">
        <v>11</v>
      </c>
      <c r="B249" s="33" t="s">
        <v>170</v>
      </c>
      <c r="C249" s="162">
        <v>4538.732</v>
      </c>
      <c r="D249" s="162">
        <v>323.199341276755</v>
      </c>
      <c r="E249" s="162">
        <v>4032.4809999999998</v>
      </c>
      <c r="F249" s="162">
        <f t="shared" si="15"/>
        <v>4355.680341276755</v>
      </c>
      <c r="G249" s="33">
        <f t="shared" si="16"/>
        <v>0.9596689871260861</v>
      </c>
    </row>
    <row r="250" spans="1:7" ht="12.75" customHeight="1">
      <c r="A250" s="16">
        <v>12</v>
      </c>
      <c r="B250" s="33" t="s">
        <v>171</v>
      </c>
      <c r="C250" s="162">
        <v>5383.3974</v>
      </c>
      <c r="D250" s="162">
        <v>371.5670382263694</v>
      </c>
      <c r="E250" s="162">
        <v>5140.023</v>
      </c>
      <c r="F250" s="162">
        <f t="shared" si="15"/>
        <v>5511.59003822637</v>
      </c>
      <c r="G250" s="33">
        <f t="shared" si="16"/>
        <v>1.023812590581994</v>
      </c>
    </row>
    <row r="251" spans="1:7" ht="12.75" customHeight="1">
      <c r="A251" s="16">
        <v>13</v>
      </c>
      <c r="B251" s="33" t="s">
        <v>172</v>
      </c>
      <c r="C251" s="162">
        <v>6691.8745</v>
      </c>
      <c r="D251" s="162">
        <v>478.2572082439625</v>
      </c>
      <c r="E251" s="162">
        <v>6629.793</v>
      </c>
      <c r="F251" s="162">
        <f t="shared" si="15"/>
        <v>7108.0502082439625</v>
      </c>
      <c r="G251" s="33">
        <f t="shared" si="16"/>
        <v>1.06219120042433</v>
      </c>
    </row>
    <row r="252" spans="1:7" ht="12.75" customHeight="1">
      <c r="A252" s="16"/>
      <c r="B252" s="1" t="s">
        <v>27</v>
      </c>
      <c r="C252" s="163">
        <v>66112.7854</v>
      </c>
      <c r="D252" s="163">
        <v>4627.244000000001</v>
      </c>
      <c r="E252" s="163">
        <v>61485.534</v>
      </c>
      <c r="F252" s="163">
        <f t="shared" si="15"/>
        <v>66112.778</v>
      </c>
      <c r="G252" s="37">
        <f t="shared" si="16"/>
        <v>0.9999998880700618</v>
      </c>
    </row>
    <row r="253" ht="5.25" customHeight="1">
      <c r="A253" s="77"/>
    </row>
    <row r="254" spans="1:8" ht="14.25">
      <c r="A254" s="8" t="s">
        <v>45</v>
      </c>
      <c r="H254" s="29"/>
    </row>
    <row r="255" spans="1:7" ht="6.75" customHeight="1">
      <c r="A255" s="8"/>
      <c r="G255" s="9" t="s">
        <v>12</v>
      </c>
    </row>
    <row r="256" spans="1:5" ht="14.25">
      <c r="A256" s="28" t="s">
        <v>39</v>
      </c>
      <c r="B256" s="28" t="s">
        <v>46</v>
      </c>
      <c r="C256" s="28" t="s">
        <v>47</v>
      </c>
      <c r="D256" s="28" t="s">
        <v>48</v>
      </c>
      <c r="E256" s="28" t="s">
        <v>49</v>
      </c>
    </row>
    <row r="257" spans="1:8" ht="18.75" customHeight="1">
      <c r="A257" s="51">
        <f>C252</f>
        <v>66112.7854</v>
      </c>
      <c r="B257" s="51">
        <f>F252</f>
        <v>66112.778</v>
      </c>
      <c r="C257" s="37">
        <f>B257/A257</f>
        <v>0.9999998880700618</v>
      </c>
      <c r="D257" s="51">
        <f>D276</f>
        <v>68026.27675065</v>
      </c>
      <c r="E257" s="37">
        <f>D257/A257</f>
        <v>1.0289428336602802</v>
      </c>
      <c r="H257" s="9" t="s">
        <v>12</v>
      </c>
    </row>
    <row r="258" spans="1:7" ht="7.5" customHeight="1">
      <c r="A258" s="8"/>
      <c r="G258" s="9" t="s">
        <v>12</v>
      </c>
    </row>
    <row r="259" ht="14.25">
      <c r="A259" s="8" t="s">
        <v>183</v>
      </c>
    </row>
    <row r="260" ht="6.75" customHeight="1">
      <c r="A260" s="8"/>
    </row>
    <row r="261" spans="1:5" ht="14.25">
      <c r="A261" s="85" t="s">
        <v>20</v>
      </c>
      <c r="B261" s="85" t="s">
        <v>31</v>
      </c>
      <c r="C261" s="292" t="s">
        <v>39</v>
      </c>
      <c r="D261" s="85" t="s">
        <v>48</v>
      </c>
      <c r="E261" s="14" t="s">
        <v>49</v>
      </c>
    </row>
    <row r="262" spans="1:5" ht="14.25">
      <c r="A262" s="78">
        <v>1</v>
      </c>
      <c r="B262" s="78">
        <v>2</v>
      </c>
      <c r="C262" s="79">
        <v>3</v>
      </c>
      <c r="D262" s="78">
        <v>4</v>
      </c>
      <c r="E262" s="80">
        <v>5</v>
      </c>
    </row>
    <row r="263" spans="1:7" ht="12.75" customHeight="1">
      <c r="A263" s="16">
        <v>1</v>
      </c>
      <c r="B263" s="33" t="s">
        <v>160</v>
      </c>
      <c r="C263" s="162">
        <v>4357.594999999999</v>
      </c>
      <c r="D263" s="162">
        <v>3913.0481</v>
      </c>
      <c r="E263" s="262">
        <f aca="true" t="shared" si="17" ref="E263:E276">D263/C263</f>
        <v>0.8979834289327027</v>
      </c>
      <c r="F263" s="138"/>
      <c r="G263" s="29"/>
    </row>
    <row r="264" spans="1:7" ht="12.75" customHeight="1">
      <c r="A264" s="16">
        <v>2</v>
      </c>
      <c r="B264" s="33" t="s">
        <v>161</v>
      </c>
      <c r="C264" s="162">
        <v>3245.4399999999996</v>
      </c>
      <c r="D264" s="162">
        <v>3217.04175</v>
      </c>
      <c r="E264" s="262">
        <f t="shared" si="17"/>
        <v>0.9912497997189904</v>
      </c>
      <c r="F264" s="138"/>
      <c r="G264" s="29" t="s">
        <v>12</v>
      </c>
    </row>
    <row r="265" spans="1:7" ht="12.75" customHeight="1">
      <c r="A265" s="16">
        <v>3</v>
      </c>
      <c r="B265" s="33" t="s">
        <v>162</v>
      </c>
      <c r="C265" s="162">
        <v>4285.82</v>
      </c>
      <c r="D265" s="162">
        <v>4870.619</v>
      </c>
      <c r="E265" s="262">
        <f t="shared" si="17"/>
        <v>1.1364497342398887</v>
      </c>
      <c r="F265" s="138"/>
      <c r="G265" s="29"/>
    </row>
    <row r="266" spans="1:7" ht="12.75" customHeight="1">
      <c r="A266" s="16">
        <v>4</v>
      </c>
      <c r="B266" s="33" t="s">
        <v>163</v>
      </c>
      <c r="C266" s="162">
        <v>7148.262</v>
      </c>
      <c r="D266" s="162">
        <v>7476.37475</v>
      </c>
      <c r="E266" s="262">
        <f t="shared" si="17"/>
        <v>1.045901052591525</v>
      </c>
      <c r="F266" s="138"/>
      <c r="G266" s="29"/>
    </row>
    <row r="267" spans="1:7" ht="12.75" customHeight="1">
      <c r="A267" s="16">
        <v>5</v>
      </c>
      <c r="B267" s="33" t="s">
        <v>164</v>
      </c>
      <c r="C267" s="162">
        <v>5039.603499999999</v>
      </c>
      <c r="D267" s="162">
        <v>4758.79210065</v>
      </c>
      <c r="E267" s="262">
        <f t="shared" si="17"/>
        <v>0.9442790689088935</v>
      </c>
      <c r="F267" s="138"/>
      <c r="G267" s="29"/>
    </row>
    <row r="268" spans="1:7" ht="12.75" customHeight="1">
      <c r="A268" s="16">
        <v>6</v>
      </c>
      <c r="B268" s="33" t="s">
        <v>165</v>
      </c>
      <c r="C268" s="162">
        <v>4983.704</v>
      </c>
      <c r="D268" s="162">
        <v>4656.9181</v>
      </c>
      <c r="E268" s="262">
        <f t="shared" si="17"/>
        <v>0.9344291113597437</v>
      </c>
      <c r="F268" s="138"/>
      <c r="G268" s="29"/>
    </row>
    <row r="269" spans="1:7" ht="12.75" customHeight="1">
      <c r="A269" s="16">
        <v>7</v>
      </c>
      <c r="B269" s="33" t="s">
        <v>166</v>
      </c>
      <c r="C269" s="162">
        <v>6580.574</v>
      </c>
      <c r="D269" s="162">
        <v>6560.60725</v>
      </c>
      <c r="E269" s="262">
        <f t="shared" si="17"/>
        <v>0.9969658041988435</v>
      </c>
      <c r="F269" s="138"/>
      <c r="G269" s="29"/>
    </row>
    <row r="270" spans="1:7" ht="12.75" customHeight="1">
      <c r="A270" s="16">
        <v>8</v>
      </c>
      <c r="B270" s="33" t="s">
        <v>167</v>
      </c>
      <c r="C270" s="162">
        <v>4434.848</v>
      </c>
      <c r="D270" s="162">
        <v>4657.796</v>
      </c>
      <c r="E270" s="262">
        <f t="shared" si="17"/>
        <v>1.050271846971982</v>
      </c>
      <c r="F270" s="138"/>
      <c r="G270" s="29"/>
    </row>
    <row r="271" spans="1:7" ht="12.75" customHeight="1">
      <c r="A271" s="16">
        <v>9</v>
      </c>
      <c r="B271" s="33" t="s">
        <v>168</v>
      </c>
      <c r="C271" s="162">
        <v>3837.1459999999997</v>
      </c>
      <c r="D271" s="162">
        <v>3969.94135</v>
      </c>
      <c r="E271" s="262">
        <f t="shared" si="17"/>
        <v>1.034607843954856</v>
      </c>
      <c r="F271" s="138"/>
      <c r="G271" s="29"/>
    </row>
    <row r="272" spans="1:7" ht="12.75" customHeight="1">
      <c r="A272" s="16">
        <v>10</v>
      </c>
      <c r="B272" s="33" t="s">
        <v>169</v>
      </c>
      <c r="C272" s="162">
        <v>5585.789000000001</v>
      </c>
      <c r="D272" s="162">
        <v>5759.1494999999995</v>
      </c>
      <c r="E272" s="262">
        <f t="shared" si="17"/>
        <v>1.0310359915134637</v>
      </c>
      <c r="F272" s="138"/>
      <c r="G272" s="29"/>
    </row>
    <row r="273" spans="1:7" ht="12.75" customHeight="1">
      <c r="A273" s="16">
        <v>11</v>
      </c>
      <c r="B273" s="33" t="s">
        <v>170</v>
      </c>
      <c r="C273" s="162">
        <v>4538.732</v>
      </c>
      <c r="D273" s="162">
        <v>4471.227800000001</v>
      </c>
      <c r="E273" s="262">
        <f t="shared" si="17"/>
        <v>0.9851270795455649</v>
      </c>
      <c r="F273" s="138"/>
      <c r="G273" s="29"/>
    </row>
    <row r="274" spans="1:7" ht="12.75" customHeight="1">
      <c r="A274" s="16">
        <v>12</v>
      </c>
      <c r="B274" s="33" t="s">
        <v>171</v>
      </c>
      <c r="C274" s="162">
        <v>5383.3974</v>
      </c>
      <c r="D274" s="162">
        <v>6499.8089</v>
      </c>
      <c r="E274" s="262">
        <f t="shared" si="17"/>
        <v>1.2073804731562265</v>
      </c>
      <c r="F274" s="138"/>
      <c r="G274" s="29"/>
    </row>
    <row r="275" spans="1:7" ht="12.75" customHeight="1">
      <c r="A275" s="16">
        <v>13</v>
      </c>
      <c r="B275" s="33" t="s">
        <v>172</v>
      </c>
      <c r="C275" s="162">
        <v>6691.8745</v>
      </c>
      <c r="D275" s="162">
        <v>7214.952149999999</v>
      </c>
      <c r="E275" s="262">
        <f t="shared" si="17"/>
        <v>1.078166087842801</v>
      </c>
      <c r="F275" s="138"/>
      <c r="G275" s="29"/>
    </row>
    <row r="276" spans="1:7" ht="12.75" customHeight="1">
      <c r="A276" s="32"/>
      <c r="B276" s="1" t="s">
        <v>27</v>
      </c>
      <c r="C276" s="163">
        <v>66112.7854</v>
      </c>
      <c r="D276" s="163">
        <v>68026.27675065</v>
      </c>
      <c r="E276" s="261">
        <f t="shared" si="17"/>
        <v>1.0289428336602802</v>
      </c>
      <c r="F276" s="40"/>
      <c r="G276" s="29"/>
    </row>
    <row r="277" spans="1:8" ht="14.25" customHeight="1">
      <c r="A277" s="38"/>
      <c r="B277" s="2"/>
      <c r="C277" s="62"/>
      <c r="D277" s="62"/>
      <c r="E277" s="81"/>
      <c r="F277" s="24"/>
      <c r="G277" s="24"/>
      <c r="H277" s="24"/>
    </row>
    <row r="278" spans="1:8" ht="14.25">
      <c r="A278" s="8" t="s">
        <v>121</v>
      </c>
      <c r="F278" s="82"/>
      <c r="G278" s="82"/>
      <c r="H278" s="83"/>
    </row>
    <row r="279" spans="1:8" ht="6.75" customHeight="1">
      <c r="A279" s="8"/>
      <c r="F279" s="24"/>
      <c r="G279" s="24"/>
      <c r="H279" s="24"/>
    </row>
    <row r="280" spans="1:8" ht="28.5">
      <c r="A280" s="85" t="s">
        <v>39</v>
      </c>
      <c r="B280" s="85" t="s">
        <v>117</v>
      </c>
      <c r="C280" s="85" t="s">
        <v>118</v>
      </c>
      <c r="D280" s="85" t="s">
        <v>50</v>
      </c>
      <c r="F280" s="24"/>
      <c r="G280" s="177"/>
      <c r="H280" s="177"/>
    </row>
    <row r="281" spans="1:4" ht="18.75" customHeight="1">
      <c r="A281" s="51">
        <f>C300</f>
        <v>1844.5660199999998</v>
      </c>
      <c r="B281" s="51">
        <f>D300</f>
        <v>1844.5700000000002</v>
      </c>
      <c r="C281" s="84">
        <f>E300</f>
        <v>1480.8179710399997</v>
      </c>
      <c r="D281" s="33">
        <f>C281/B281</f>
        <v>0.8027984684994333</v>
      </c>
    </row>
    <row r="282" ht="7.5" customHeight="1">
      <c r="A282" s="8"/>
    </row>
    <row r="283" ht="14.25">
      <c r="A283" s="8" t="s">
        <v>120</v>
      </c>
    </row>
    <row r="284" ht="6.75" customHeight="1">
      <c r="A284" s="8"/>
    </row>
    <row r="285" spans="1:7" ht="33" customHeight="1">
      <c r="A285" s="85" t="s">
        <v>20</v>
      </c>
      <c r="B285" s="85" t="s">
        <v>31</v>
      </c>
      <c r="C285" s="58" t="s">
        <v>39</v>
      </c>
      <c r="D285" s="85" t="s">
        <v>119</v>
      </c>
      <c r="E285" s="85" t="s">
        <v>125</v>
      </c>
      <c r="F285" s="85" t="s">
        <v>51</v>
      </c>
      <c r="G285" s="85" t="s">
        <v>113</v>
      </c>
    </row>
    <row r="286" spans="1:7" ht="14.25">
      <c r="A286" s="86">
        <v>1</v>
      </c>
      <c r="B286" s="86">
        <v>2</v>
      </c>
      <c r="C286" s="87">
        <v>3</v>
      </c>
      <c r="D286" s="86">
        <v>4</v>
      </c>
      <c r="E286" s="88">
        <v>5</v>
      </c>
      <c r="F286" s="87">
        <v>6</v>
      </c>
      <c r="G286" s="86">
        <v>7</v>
      </c>
    </row>
    <row r="287" spans="1:8" ht="12.75" customHeight="1">
      <c r="A287" s="179">
        <v>1</v>
      </c>
      <c r="B287" s="33" t="s">
        <v>160</v>
      </c>
      <c r="C287" s="51">
        <v>118.85493</v>
      </c>
      <c r="D287" s="240">
        <v>118.85</v>
      </c>
      <c r="E287" s="240">
        <v>104.63455</v>
      </c>
      <c r="F287" s="241">
        <f aca="true" t="shared" si="18" ref="F287:F299">D287-E287</f>
        <v>14.21544999999999</v>
      </c>
      <c r="G287" s="188">
        <f aca="true" t="shared" si="19" ref="G287:G299">E287/D287</f>
        <v>0.8803916701724864</v>
      </c>
      <c r="H287" s="181"/>
    </row>
    <row r="288" spans="1:8" ht="12.75" customHeight="1">
      <c r="A288" s="179">
        <v>2</v>
      </c>
      <c r="B288" s="33" t="s">
        <v>161</v>
      </c>
      <c r="C288" s="51">
        <v>91.55511</v>
      </c>
      <c r="D288" s="240">
        <v>91.56</v>
      </c>
      <c r="E288" s="240">
        <v>90.97</v>
      </c>
      <c r="F288" s="241">
        <f t="shared" si="18"/>
        <v>0.5900000000000034</v>
      </c>
      <c r="G288" s="188">
        <f t="shared" si="19"/>
        <v>0.9935561380515509</v>
      </c>
      <c r="H288" s="181"/>
    </row>
    <row r="289" spans="1:8" ht="12.75" customHeight="1">
      <c r="A289" s="179">
        <v>3</v>
      </c>
      <c r="B289" s="33" t="s">
        <v>162</v>
      </c>
      <c r="C289" s="51">
        <v>131.0469</v>
      </c>
      <c r="D289" s="240">
        <v>131.05</v>
      </c>
      <c r="E289" s="240">
        <v>121.5</v>
      </c>
      <c r="F289" s="241">
        <f t="shared" si="18"/>
        <v>9.550000000000011</v>
      </c>
      <c r="G289" s="188">
        <f t="shared" si="19"/>
        <v>0.9271270507439907</v>
      </c>
      <c r="H289" s="181"/>
    </row>
    <row r="290" spans="1:8" ht="12.75" customHeight="1">
      <c r="A290" s="179">
        <v>4</v>
      </c>
      <c r="B290" s="33" t="s">
        <v>163</v>
      </c>
      <c r="C290" s="51">
        <v>180.7764</v>
      </c>
      <c r="D290" s="240">
        <v>180.78</v>
      </c>
      <c r="E290" s="240">
        <v>178.02299999999997</v>
      </c>
      <c r="F290" s="241">
        <f t="shared" si="18"/>
        <v>2.7570000000000334</v>
      </c>
      <c r="G290" s="188">
        <f t="shared" si="19"/>
        <v>0.9847494191835379</v>
      </c>
      <c r="H290" s="181"/>
    </row>
    <row r="291" spans="1:8" ht="12.75" customHeight="1">
      <c r="A291" s="179">
        <v>5</v>
      </c>
      <c r="B291" s="33" t="s">
        <v>164</v>
      </c>
      <c r="C291" s="51">
        <v>139.4574</v>
      </c>
      <c r="D291" s="240">
        <v>139.46</v>
      </c>
      <c r="E291" s="240">
        <v>106.9092474</v>
      </c>
      <c r="F291" s="241">
        <f t="shared" si="18"/>
        <v>32.55075260000001</v>
      </c>
      <c r="G291" s="188">
        <f t="shared" si="19"/>
        <v>0.7665943453319948</v>
      </c>
      <c r="H291" s="181"/>
    </row>
    <row r="292" spans="1:8" ht="12.75" customHeight="1">
      <c r="A292" s="179">
        <v>6</v>
      </c>
      <c r="B292" s="33" t="s">
        <v>165</v>
      </c>
      <c r="C292" s="51">
        <v>118.44704999999998</v>
      </c>
      <c r="D292" s="240">
        <v>118.45</v>
      </c>
      <c r="E292" s="240">
        <v>95.70521640000001</v>
      </c>
      <c r="F292" s="241">
        <f t="shared" si="18"/>
        <v>22.74478359999999</v>
      </c>
      <c r="G292" s="188">
        <f t="shared" si="19"/>
        <v>0.8079798767412412</v>
      </c>
      <c r="H292" s="181"/>
    </row>
    <row r="293" spans="1:8" ht="12.75" customHeight="1">
      <c r="A293" s="179">
        <v>7</v>
      </c>
      <c r="B293" s="33" t="s">
        <v>166</v>
      </c>
      <c r="C293" s="51">
        <v>173.3058</v>
      </c>
      <c r="D293" s="240">
        <v>173.31</v>
      </c>
      <c r="E293" s="240">
        <v>130.5734</v>
      </c>
      <c r="F293" s="241">
        <f t="shared" si="18"/>
        <v>42.73660000000001</v>
      </c>
      <c r="G293" s="188">
        <f t="shared" si="19"/>
        <v>0.7534094974323466</v>
      </c>
      <c r="H293" s="181"/>
    </row>
    <row r="294" spans="1:8" ht="12.75" customHeight="1">
      <c r="A294" s="179">
        <v>8</v>
      </c>
      <c r="B294" s="33" t="s">
        <v>167</v>
      </c>
      <c r="C294" s="51">
        <v>142.99089</v>
      </c>
      <c r="D294" s="240">
        <v>142.99</v>
      </c>
      <c r="E294" s="240">
        <v>119.18045</v>
      </c>
      <c r="F294" s="241">
        <f t="shared" si="18"/>
        <v>23.809550000000016</v>
      </c>
      <c r="G294" s="188">
        <f t="shared" si="19"/>
        <v>0.8334880061542764</v>
      </c>
      <c r="H294" s="181"/>
    </row>
    <row r="295" spans="1:8" ht="12.75" customHeight="1">
      <c r="A295" s="179">
        <v>9</v>
      </c>
      <c r="B295" s="33" t="s">
        <v>168</v>
      </c>
      <c r="C295" s="51">
        <v>113.00109</v>
      </c>
      <c r="D295" s="240">
        <v>113</v>
      </c>
      <c r="E295" s="240">
        <v>96.51868049999999</v>
      </c>
      <c r="F295" s="241">
        <f t="shared" si="18"/>
        <v>16.481319500000012</v>
      </c>
      <c r="G295" s="188">
        <f t="shared" si="19"/>
        <v>0.8541476150442476</v>
      </c>
      <c r="H295" s="181"/>
    </row>
    <row r="296" spans="1:8" ht="12.75" customHeight="1">
      <c r="A296" s="179">
        <v>10</v>
      </c>
      <c r="B296" s="33" t="s">
        <v>169</v>
      </c>
      <c r="C296" s="51">
        <v>161.06154</v>
      </c>
      <c r="D296" s="240">
        <v>161.06</v>
      </c>
      <c r="E296" s="240">
        <v>104.34</v>
      </c>
      <c r="F296" s="241">
        <f t="shared" si="18"/>
        <v>56.72</v>
      </c>
      <c r="G296" s="188">
        <f t="shared" si="19"/>
        <v>0.6478331056749038</v>
      </c>
      <c r="H296" s="181"/>
    </row>
    <row r="297" spans="1:8" ht="12.75" customHeight="1">
      <c r="A297" s="179">
        <v>11</v>
      </c>
      <c r="B297" s="33" t="s">
        <v>170</v>
      </c>
      <c r="C297" s="51">
        <v>120.97443</v>
      </c>
      <c r="D297" s="240">
        <v>120.97</v>
      </c>
      <c r="E297" s="240">
        <v>97.74733944</v>
      </c>
      <c r="F297" s="241">
        <f t="shared" si="18"/>
        <v>23.222660559999994</v>
      </c>
      <c r="G297" s="188">
        <f t="shared" si="19"/>
        <v>0.8080295894849964</v>
      </c>
      <c r="H297" s="181"/>
    </row>
    <row r="298" spans="1:8" ht="12.75" customHeight="1">
      <c r="A298" s="179">
        <v>12</v>
      </c>
      <c r="B298" s="33" t="s">
        <v>171</v>
      </c>
      <c r="C298" s="51">
        <v>154.20069</v>
      </c>
      <c r="D298" s="240">
        <v>154.2</v>
      </c>
      <c r="E298" s="240">
        <v>102.12004519999999</v>
      </c>
      <c r="F298" s="241">
        <f t="shared" si="18"/>
        <v>52.079954799999996</v>
      </c>
      <c r="G298" s="188">
        <f t="shared" si="19"/>
        <v>0.662257102464332</v>
      </c>
      <c r="H298" s="181"/>
    </row>
    <row r="299" spans="1:8" ht="12.75" customHeight="1">
      <c r="A299" s="179">
        <v>13</v>
      </c>
      <c r="B299" s="33" t="s">
        <v>172</v>
      </c>
      <c r="C299" s="51">
        <v>198.89379</v>
      </c>
      <c r="D299" s="240">
        <v>198.89</v>
      </c>
      <c r="E299" s="240">
        <v>132.5960421</v>
      </c>
      <c r="F299" s="241">
        <f t="shared" si="18"/>
        <v>66.29395789999998</v>
      </c>
      <c r="G299" s="188">
        <f t="shared" si="19"/>
        <v>0.6666802860877873</v>
      </c>
      <c r="H299" s="181"/>
    </row>
    <row r="300" spans="1:7" ht="12.75" customHeight="1">
      <c r="A300" s="32"/>
      <c r="B300" s="1" t="s">
        <v>27</v>
      </c>
      <c r="C300" s="304">
        <v>1844.5660199999998</v>
      </c>
      <c r="D300" s="148">
        <v>1844.5700000000002</v>
      </c>
      <c r="E300" s="148">
        <v>1480.8179710399997</v>
      </c>
      <c r="F300" s="149">
        <f>D300-E300</f>
        <v>363.7520289600004</v>
      </c>
      <c r="G300" s="37">
        <f>E300/D300</f>
        <v>0.8027984684994333</v>
      </c>
    </row>
    <row r="301" spans="1:7" ht="12.75" customHeight="1">
      <c r="A301" s="38"/>
      <c r="B301" s="2"/>
      <c r="C301" s="151"/>
      <c r="D301" s="151"/>
      <c r="E301" s="151"/>
      <c r="F301" s="152"/>
      <c r="G301" s="36"/>
    </row>
    <row r="302" spans="1:8" ht="14.25">
      <c r="A302" s="8" t="s">
        <v>52</v>
      </c>
      <c r="F302" s="150"/>
      <c r="H302" s="9" t="s">
        <v>12</v>
      </c>
    </row>
    <row r="303" spans="1:6" ht="14.25">
      <c r="A303" s="8"/>
      <c r="F303" s="150"/>
    </row>
    <row r="304" spans="1:6" ht="14.25">
      <c r="A304" s="89" t="s">
        <v>53</v>
      </c>
      <c r="B304" s="53"/>
      <c r="C304" s="53"/>
      <c r="D304" s="53"/>
      <c r="E304" s="54"/>
      <c r="F304" s="53"/>
    </row>
    <row r="305" spans="1:6" ht="9" customHeight="1">
      <c r="A305" s="53"/>
      <c r="B305" s="53"/>
      <c r="C305" s="53"/>
      <c r="D305" s="53"/>
      <c r="E305" s="54"/>
      <c r="F305" s="53"/>
    </row>
    <row r="306" spans="1:7" ht="11.25" customHeight="1">
      <c r="A306" s="198" t="s">
        <v>221</v>
      </c>
      <c r="B306" s="181"/>
      <c r="C306" s="199"/>
      <c r="D306" s="181"/>
      <c r="E306" s="181"/>
      <c r="F306" s="46"/>
      <c r="G306" s="46"/>
    </row>
    <row r="307" spans="1:7" ht="6.75" customHeight="1">
      <c r="A307" s="198"/>
      <c r="B307" s="181"/>
      <c r="C307" s="199"/>
      <c r="D307" s="181"/>
      <c r="E307" s="181"/>
      <c r="F307" s="46"/>
      <c r="G307" s="46"/>
    </row>
    <row r="308" spans="1:5" ht="14.25">
      <c r="A308" s="181"/>
      <c r="B308" s="181"/>
      <c r="C308" s="181"/>
      <c r="D308" s="181"/>
      <c r="E308" s="200" t="s">
        <v>122</v>
      </c>
    </row>
    <row r="309" spans="1:7" ht="45" customHeight="1">
      <c r="A309" s="201" t="s">
        <v>37</v>
      </c>
      <c r="B309" s="201" t="s">
        <v>38</v>
      </c>
      <c r="C309" s="202" t="s">
        <v>139</v>
      </c>
      <c r="D309" s="202" t="s">
        <v>222</v>
      </c>
      <c r="E309" s="202" t="s">
        <v>140</v>
      </c>
      <c r="F309" s="60"/>
      <c r="G309" s="61"/>
    </row>
    <row r="310" spans="1:7" ht="14.25" customHeight="1">
      <c r="A310" s="201">
        <v>1</v>
      </c>
      <c r="B310" s="201">
        <v>2</v>
      </c>
      <c r="C310" s="202">
        <v>3</v>
      </c>
      <c r="D310" s="202">
        <v>4</v>
      </c>
      <c r="E310" s="202">
        <v>5</v>
      </c>
      <c r="F310" s="60"/>
      <c r="G310" s="61"/>
    </row>
    <row r="311" spans="1:7" ht="12.75" customHeight="1">
      <c r="A311" s="179">
        <v>1</v>
      </c>
      <c r="B311" s="33" t="s">
        <v>160</v>
      </c>
      <c r="C311" s="140">
        <v>1950.8699980000001</v>
      </c>
      <c r="D311" s="140">
        <v>79.12</v>
      </c>
      <c r="E311" s="203">
        <f aca="true" t="shared" si="20" ref="E311:E324">D311/C311</f>
        <v>0.04055626468248142</v>
      </c>
      <c r="F311" s="138"/>
      <c r="G311" s="29"/>
    </row>
    <row r="312" spans="1:7" ht="12.75" customHeight="1">
      <c r="A312" s="179">
        <v>2</v>
      </c>
      <c r="B312" s="33" t="s">
        <v>161</v>
      </c>
      <c r="C312" s="140">
        <v>1452.949344</v>
      </c>
      <c r="D312" s="140">
        <v>59.07</v>
      </c>
      <c r="E312" s="203">
        <f t="shared" si="20"/>
        <v>0.040655237048649644</v>
      </c>
      <c r="F312" s="138"/>
      <c r="G312" s="29"/>
    </row>
    <row r="313" spans="1:7" ht="12.75" customHeight="1">
      <c r="A313" s="179">
        <v>3</v>
      </c>
      <c r="B313" s="33" t="s">
        <v>162</v>
      </c>
      <c r="C313" s="140">
        <v>1918.845104</v>
      </c>
      <c r="D313" s="140">
        <v>76.83</v>
      </c>
      <c r="E313" s="203">
        <f t="shared" si="20"/>
        <v>0.04003970921875933</v>
      </c>
      <c r="F313" s="138"/>
      <c r="G313" s="29"/>
    </row>
    <row r="314" spans="1:7" ht="12.75" customHeight="1">
      <c r="A314" s="179">
        <v>4</v>
      </c>
      <c r="B314" s="33" t="s">
        <v>163</v>
      </c>
      <c r="C314" s="140">
        <v>3199.7810680000002</v>
      </c>
      <c r="D314" s="140">
        <v>133.92000000000002</v>
      </c>
      <c r="E314" s="203">
        <f t="shared" si="20"/>
        <v>0.04185286341596668</v>
      </c>
      <c r="F314" s="138"/>
      <c r="G314" s="29"/>
    </row>
    <row r="315" spans="1:7" ht="12.75" customHeight="1">
      <c r="A315" s="179">
        <v>5</v>
      </c>
      <c r="B315" s="33" t="s">
        <v>164</v>
      </c>
      <c r="C315" s="140">
        <v>2256.115719</v>
      </c>
      <c r="D315" s="140">
        <v>92.28</v>
      </c>
      <c r="E315" s="203">
        <f t="shared" si="20"/>
        <v>0.040902157288679394</v>
      </c>
      <c r="F315" s="138"/>
      <c r="G315" s="29"/>
    </row>
    <row r="316" spans="1:7" ht="12.75" customHeight="1">
      <c r="A316" s="179">
        <v>6</v>
      </c>
      <c r="B316" s="33" t="s">
        <v>165</v>
      </c>
      <c r="C316" s="140">
        <v>2230.7373000000002</v>
      </c>
      <c r="D316" s="140">
        <v>94.46</v>
      </c>
      <c r="E316" s="203">
        <f t="shared" si="20"/>
        <v>0.04234474404493975</v>
      </c>
      <c r="F316" s="138"/>
      <c r="G316" s="29"/>
    </row>
    <row r="317" spans="1:7" ht="12.75" customHeight="1">
      <c r="A317" s="179">
        <v>7</v>
      </c>
      <c r="B317" s="33" t="s">
        <v>166</v>
      </c>
      <c r="C317" s="140">
        <v>2945.9842280000003</v>
      </c>
      <c r="D317" s="140">
        <v>120.4</v>
      </c>
      <c r="E317" s="203">
        <f t="shared" si="20"/>
        <v>0.040869193682594285</v>
      </c>
      <c r="F317" s="138"/>
      <c r="G317" s="29"/>
    </row>
    <row r="318" spans="1:7" ht="12.75" customHeight="1">
      <c r="A318" s="179">
        <v>8</v>
      </c>
      <c r="B318" s="33" t="s">
        <v>167</v>
      </c>
      <c r="C318" s="140">
        <v>1985.632088</v>
      </c>
      <c r="D318" s="140">
        <v>78.92</v>
      </c>
      <c r="E318" s="203">
        <f t="shared" si="20"/>
        <v>0.039745530139720424</v>
      </c>
      <c r="F318" s="138"/>
      <c r="G318" s="29"/>
    </row>
    <row r="319" spans="1:7" ht="12.75" customHeight="1">
      <c r="A319" s="179">
        <v>9</v>
      </c>
      <c r="B319" s="33" t="s">
        <v>168</v>
      </c>
      <c r="C319" s="140">
        <v>1717.906476</v>
      </c>
      <c r="D319" s="140">
        <v>69.32</v>
      </c>
      <c r="E319" s="203">
        <f t="shared" si="20"/>
        <v>0.04035143994648984</v>
      </c>
      <c r="F319" s="138"/>
      <c r="G319" s="29"/>
    </row>
    <row r="320" spans="1:7" ht="12.75" customHeight="1">
      <c r="A320" s="179">
        <v>10</v>
      </c>
      <c r="B320" s="33" t="s">
        <v>169</v>
      </c>
      <c r="C320" s="140">
        <v>2500.712566</v>
      </c>
      <c r="D320" s="140">
        <v>101.53</v>
      </c>
      <c r="E320" s="203">
        <f t="shared" si="20"/>
        <v>0.04060042780622393</v>
      </c>
      <c r="F320" s="138"/>
      <c r="G320" s="29"/>
    </row>
    <row r="321" spans="1:7" ht="12.75" customHeight="1">
      <c r="A321" s="179">
        <v>11</v>
      </c>
      <c r="B321" s="33" t="s">
        <v>170</v>
      </c>
      <c r="C321" s="140">
        <v>2031.9869680000002</v>
      </c>
      <c r="D321" s="140">
        <v>82.2</v>
      </c>
      <c r="E321" s="203">
        <f t="shared" si="20"/>
        <v>0.04045301534630708</v>
      </c>
      <c r="F321" s="138"/>
      <c r="G321" s="29"/>
    </row>
    <row r="322" spans="1:7" ht="12.75" customHeight="1">
      <c r="A322" s="179">
        <v>12</v>
      </c>
      <c r="B322" s="33" t="s">
        <v>171</v>
      </c>
      <c r="C322" s="140">
        <v>2394.411558</v>
      </c>
      <c r="D322" s="140">
        <v>98.28</v>
      </c>
      <c r="E322" s="203">
        <f t="shared" si="20"/>
        <v>0.041045575340477876</v>
      </c>
      <c r="F322" s="138"/>
      <c r="G322" s="29"/>
    </row>
    <row r="323" spans="1:7" ht="12.75" customHeight="1">
      <c r="A323" s="179">
        <v>13</v>
      </c>
      <c r="B323" s="33" t="s">
        <v>172</v>
      </c>
      <c r="C323" s="140">
        <v>2995.9840130000002</v>
      </c>
      <c r="D323" s="140">
        <v>120.86000000000001</v>
      </c>
      <c r="E323" s="203">
        <f t="shared" si="20"/>
        <v>0.040340669201027544</v>
      </c>
      <c r="F323" s="138"/>
      <c r="G323" s="29"/>
    </row>
    <row r="324" spans="1:7" ht="12.75" customHeight="1">
      <c r="A324" s="32"/>
      <c r="B324" s="1" t="s">
        <v>27</v>
      </c>
      <c r="C324" s="141">
        <v>29581.916430000005</v>
      </c>
      <c r="D324" s="154">
        <v>1207.19</v>
      </c>
      <c r="E324" s="252">
        <f t="shared" si="20"/>
        <v>0.040808377065650436</v>
      </c>
      <c r="F324" s="40"/>
      <c r="G324" s="29"/>
    </row>
    <row r="325" spans="1:7" ht="14.25">
      <c r="A325" s="90"/>
      <c r="B325" s="70"/>
      <c r="C325" s="274"/>
      <c r="D325" s="91"/>
      <c r="E325" s="92"/>
      <c r="F325" s="73"/>
      <c r="G325" s="93"/>
    </row>
    <row r="326" spans="1:7" ht="14.25">
      <c r="A326" s="8" t="s">
        <v>227</v>
      </c>
      <c r="B326" s="46"/>
      <c r="C326" s="55"/>
      <c r="D326" s="46"/>
      <c r="E326" s="46"/>
      <c r="F326" s="46"/>
      <c r="G326" s="93"/>
    </row>
    <row r="327" spans="1:5" ht="14.25">
      <c r="A327" s="46"/>
      <c r="B327" s="46"/>
      <c r="C327" s="46"/>
      <c r="D327" s="46"/>
      <c r="E327" s="56" t="s">
        <v>122</v>
      </c>
    </row>
    <row r="328" spans="1:7" ht="51" customHeight="1">
      <c r="A328" s="57" t="s">
        <v>37</v>
      </c>
      <c r="B328" s="57" t="s">
        <v>38</v>
      </c>
      <c r="C328" s="58" t="s">
        <v>139</v>
      </c>
      <c r="D328" s="58" t="s">
        <v>228</v>
      </c>
      <c r="E328" s="58" t="s">
        <v>136</v>
      </c>
      <c r="F328" s="60"/>
      <c r="G328" s="61"/>
    </row>
    <row r="329" spans="1:7" ht="18" customHeight="1">
      <c r="A329" s="57">
        <v>1</v>
      </c>
      <c r="B329" s="57">
        <v>2</v>
      </c>
      <c r="C329" s="58">
        <v>3</v>
      </c>
      <c r="D329" s="58">
        <v>4</v>
      </c>
      <c r="E329" s="58">
        <v>5</v>
      </c>
      <c r="F329" s="60"/>
      <c r="G329" s="61"/>
    </row>
    <row r="330" spans="1:7" ht="12.75" customHeight="1">
      <c r="A330" s="16">
        <v>1</v>
      </c>
      <c r="B330" s="33" t="s">
        <v>160</v>
      </c>
      <c r="C330" s="140">
        <v>1950.8699980000001</v>
      </c>
      <c r="D330" s="140">
        <v>110.21879019999994</v>
      </c>
      <c r="E330" s="143">
        <f aca="true" t="shared" si="21" ref="E330:E343">D330/C330</f>
        <v>0.05649725010533477</v>
      </c>
      <c r="F330" s="138"/>
      <c r="G330" s="29"/>
    </row>
    <row r="331" spans="1:7" ht="12.75" customHeight="1">
      <c r="A331" s="16">
        <v>2</v>
      </c>
      <c r="B331" s="33" t="s">
        <v>161</v>
      </c>
      <c r="C331" s="140">
        <v>1452.949344</v>
      </c>
      <c r="D331" s="140">
        <v>168.11395030000006</v>
      </c>
      <c r="E331" s="143">
        <f t="shared" si="21"/>
        <v>0.11570530727325896</v>
      </c>
      <c r="F331" s="138"/>
      <c r="G331" s="29"/>
    </row>
    <row r="332" spans="1:7" ht="12.75" customHeight="1">
      <c r="A332" s="16">
        <v>3</v>
      </c>
      <c r="B332" s="33" t="s">
        <v>162</v>
      </c>
      <c r="C332" s="140">
        <v>1918.845104</v>
      </c>
      <c r="D332" s="140">
        <v>-24.52000860000021</v>
      </c>
      <c r="E332" s="143">
        <f t="shared" si="21"/>
        <v>-0.01277852420129489</v>
      </c>
      <c r="F332" s="138"/>
      <c r="G332" s="29"/>
    </row>
    <row r="333" spans="1:7" ht="12.75" customHeight="1">
      <c r="A333" s="16">
        <v>4</v>
      </c>
      <c r="B333" s="33" t="s">
        <v>163</v>
      </c>
      <c r="C333" s="140">
        <v>3199.7810680000002</v>
      </c>
      <c r="D333" s="140">
        <v>-300.7128610999998</v>
      </c>
      <c r="E333" s="143">
        <f t="shared" si="21"/>
        <v>-0.09397919879810972</v>
      </c>
      <c r="F333" s="138"/>
      <c r="G333" s="29"/>
    </row>
    <row r="334" spans="1:7" ht="12.75" customHeight="1">
      <c r="A334" s="16">
        <v>5</v>
      </c>
      <c r="B334" s="33" t="s">
        <v>164</v>
      </c>
      <c r="C334" s="140">
        <v>2256.115719</v>
      </c>
      <c r="D334" s="140">
        <v>-72.36030482410001</v>
      </c>
      <c r="E334" s="143">
        <f t="shared" si="21"/>
        <v>-0.032072958055614706</v>
      </c>
      <c r="F334" s="138"/>
      <c r="G334" s="29"/>
    </row>
    <row r="335" spans="1:7" ht="12.75" customHeight="1">
      <c r="A335" s="16">
        <v>6</v>
      </c>
      <c r="B335" s="33" t="s">
        <v>165</v>
      </c>
      <c r="C335" s="140">
        <v>2230.7373000000002</v>
      </c>
      <c r="D335" s="140">
        <v>-146.08702919999985</v>
      </c>
      <c r="E335" s="143">
        <f t="shared" si="21"/>
        <v>-0.06548822633664655</v>
      </c>
      <c r="F335" s="138"/>
      <c r="G335" s="29"/>
    </row>
    <row r="336" spans="1:7" ht="12.75" customHeight="1">
      <c r="A336" s="16">
        <v>7</v>
      </c>
      <c r="B336" s="33" t="s">
        <v>166</v>
      </c>
      <c r="C336" s="140">
        <v>2945.9842280000003</v>
      </c>
      <c r="D336" s="140">
        <v>-480.22528250000005</v>
      </c>
      <c r="E336" s="143">
        <f t="shared" si="21"/>
        <v>-0.16301013356952704</v>
      </c>
      <c r="F336" s="138"/>
      <c r="G336" s="29"/>
    </row>
    <row r="337" spans="1:7" ht="12.75" customHeight="1">
      <c r="A337" s="16">
        <v>8</v>
      </c>
      <c r="B337" s="33" t="s">
        <v>167</v>
      </c>
      <c r="C337" s="140">
        <v>1985.632088</v>
      </c>
      <c r="D337" s="140">
        <v>-585.7959480000001</v>
      </c>
      <c r="E337" s="143">
        <f t="shared" si="21"/>
        <v>-0.2950173657749633</v>
      </c>
      <c r="F337" s="138"/>
      <c r="G337" s="29"/>
    </row>
    <row r="338" spans="1:7" ht="12.75" customHeight="1">
      <c r="A338" s="16">
        <v>9</v>
      </c>
      <c r="B338" s="33" t="s">
        <v>168</v>
      </c>
      <c r="C338" s="140">
        <v>1717.906476</v>
      </c>
      <c r="D338" s="140">
        <v>-27.363515699999994</v>
      </c>
      <c r="E338" s="143">
        <f t="shared" si="21"/>
        <v>-0.015928408258704296</v>
      </c>
      <c r="F338" s="138"/>
      <c r="G338" s="29"/>
    </row>
    <row r="339" spans="1:7" ht="12.75" customHeight="1">
      <c r="A339" s="16">
        <v>10</v>
      </c>
      <c r="B339" s="33" t="s">
        <v>169</v>
      </c>
      <c r="C339" s="140">
        <v>2500.712566</v>
      </c>
      <c r="D339" s="140">
        <v>63.02802899999983</v>
      </c>
      <c r="E339" s="143">
        <f t="shared" si="21"/>
        <v>0.02520402778669439</v>
      </c>
      <c r="F339" s="138"/>
      <c r="G339" s="29"/>
    </row>
    <row r="340" spans="1:7" ht="12.75" customHeight="1">
      <c r="A340" s="16">
        <v>11</v>
      </c>
      <c r="B340" s="33" t="s">
        <v>170</v>
      </c>
      <c r="C340" s="140">
        <v>2031.9869680000002</v>
      </c>
      <c r="D340" s="140">
        <v>254.43909559999986</v>
      </c>
      <c r="E340" s="143">
        <f t="shared" si="21"/>
        <v>0.12521689341858017</v>
      </c>
      <c r="F340" s="138"/>
      <c r="G340" s="29"/>
    </row>
    <row r="341" spans="1:7" ht="12.75" customHeight="1">
      <c r="A341" s="16">
        <v>12</v>
      </c>
      <c r="B341" s="33" t="s">
        <v>171</v>
      </c>
      <c r="C341" s="140">
        <v>2394.411558</v>
      </c>
      <c r="D341" s="140">
        <v>-268.2158724000003</v>
      </c>
      <c r="E341" s="143">
        <f t="shared" si="21"/>
        <v>-0.1120174480881788</v>
      </c>
      <c r="F341" s="138"/>
      <c r="G341" s="29"/>
    </row>
    <row r="342" spans="1:7" ht="12.75" customHeight="1">
      <c r="A342" s="16">
        <v>13</v>
      </c>
      <c r="B342" s="33" t="s">
        <v>172</v>
      </c>
      <c r="C342" s="140">
        <v>2995.9840130000002</v>
      </c>
      <c r="D342" s="140">
        <v>-326.46390810000025</v>
      </c>
      <c r="E342" s="143">
        <f t="shared" si="21"/>
        <v>-0.10896717294999805</v>
      </c>
      <c r="F342" s="138"/>
      <c r="G342" s="29"/>
    </row>
    <row r="343" spans="1:7" ht="12.75" customHeight="1">
      <c r="A343" s="32"/>
      <c r="B343" s="1" t="s">
        <v>27</v>
      </c>
      <c r="C343" s="141">
        <v>29581.916430000005</v>
      </c>
      <c r="D343" s="154">
        <v>-1635.9448653241004</v>
      </c>
      <c r="E343" s="142">
        <f t="shared" si="21"/>
        <v>-0.05530219345982042</v>
      </c>
      <c r="F343" s="40" t="s">
        <v>12</v>
      </c>
      <c r="G343" s="29"/>
    </row>
    <row r="344" spans="1:7" ht="24.75" customHeight="1">
      <c r="A344" s="45" t="s">
        <v>141</v>
      </c>
      <c r="B344" s="46"/>
      <c r="C344" s="46"/>
      <c r="D344" s="46"/>
      <c r="E344" s="46"/>
      <c r="F344" s="46"/>
      <c r="G344" s="46"/>
    </row>
    <row r="345" ht="21" customHeight="1">
      <c r="E345" s="56" t="s">
        <v>122</v>
      </c>
    </row>
    <row r="346" spans="1:6" ht="14.25">
      <c r="A346" s="47" t="s">
        <v>39</v>
      </c>
      <c r="B346" s="263" t="s">
        <v>215</v>
      </c>
      <c r="C346" s="47" t="s">
        <v>54</v>
      </c>
      <c r="D346" s="65" t="s">
        <v>42</v>
      </c>
      <c r="E346" s="47" t="s">
        <v>43</v>
      </c>
      <c r="F346" s="250"/>
    </row>
    <row r="347" spans="1:6" ht="14.25">
      <c r="A347" s="66">
        <f>C343</f>
        <v>29581.916430000005</v>
      </c>
      <c r="B347" s="66">
        <f>D366</f>
        <v>1207.19</v>
      </c>
      <c r="C347" s="66">
        <f>E366</f>
        <v>27611.050000000003</v>
      </c>
      <c r="D347" s="66">
        <f>B347+C347</f>
        <v>28818.24</v>
      </c>
      <c r="E347" s="68">
        <f>D347/A347</f>
        <v>0.974184349015822</v>
      </c>
      <c r="F347" s="53"/>
    </row>
    <row r="348" spans="1:7" ht="14.25">
      <c r="A348" s="90"/>
      <c r="B348" s="70"/>
      <c r="C348" s="71"/>
      <c r="D348" s="71"/>
      <c r="E348" s="72"/>
      <c r="F348" s="73"/>
      <c r="G348" s="74"/>
    </row>
    <row r="349" spans="1:7" ht="14.25">
      <c r="A349" s="8" t="s">
        <v>184</v>
      </c>
      <c r="B349" s="46"/>
      <c r="C349" s="55"/>
      <c r="D349" s="46"/>
      <c r="E349" s="46"/>
      <c r="F349" s="46"/>
      <c r="G349" s="46"/>
    </row>
    <row r="350" spans="1:7" ht="14.25">
      <c r="A350" s="46"/>
      <c r="B350" s="46"/>
      <c r="C350" s="46"/>
      <c r="D350" s="46"/>
      <c r="E350" s="46"/>
      <c r="F350" s="46"/>
      <c r="G350" s="56" t="s">
        <v>122</v>
      </c>
    </row>
    <row r="351" spans="1:7" ht="47.25" customHeight="1">
      <c r="A351" s="57" t="s">
        <v>37</v>
      </c>
      <c r="B351" s="57" t="s">
        <v>38</v>
      </c>
      <c r="C351" s="58" t="s">
        <v>142</v>
      </c>
      <c r="D351" s="58" t="s">
        <v>223</v>
      </c>
      <c r="E351" s="58" t="s">
        <v>55</v>
      </c>
      <c r="F351" s="58" t="s">
        <v>56</v>
      </c>
      <c r="G351" s="85" t="s">
        <v>57</v>
      </c>
    </row>
    <row r="352" spans="1:7" ht="13.5" customHeight="1">
      <c r="A352" s="57">
        <v>1</v>
      </c>
      <c r="B352" s="57">
        <v>2</v>
      </c>
      <c r="C352" s="58">
        <v>3</v>
      </c>
      <c r="D352" s="58">
        <v>4</v>
      </c>
      <c r="E352" s="58">
        <v>5</v>
      </c>
      <c r="F352" s="58">
        <v>6</v>
      </c>
      <c r="G352" s="85">
        <v>7</v>
      </c>
    </row>
    <row r="353" spans="1:7" ht="12.75" customHeight="1">
      <c r="A353" s="16">
        <v>1</v>
      </c>
      <c r="B353" s="33" t="s">
        <v>160</v>
      </c>
      <c r="C353" s="140">
        <v>1950.8699980000001</v>
      </c>
      <c r="D353" s="140">
        <v>79.12</v>
      </c>
      <c r="E353" s="153">
        <v>1782.96</v>
      </c>
      <c r="F353" s="147">
        <f aca="true" t="shared" si="22" ref="F353:F366">D353+E353</f>
        <v>1862.08</v>
      </c>
      <c r="G353" s="155">
        <f aca="true" t="shared" si="23" ref="G353:G366">F353/C353</f>
        <v>0.9544869734574696</v>
      </c>
    </row>
    <row r="354" spans="1:7" ht="12.75" customHeight="1">
      <c r="A354" s="16">
        <v>2</v>
      </c>
      <c r="B354" s="33" t="s">
        <v>161</v>
      </c>
      <c r="C354" s="140">
        <v>1452.949344</v>
      </c>
      <c r="D354" s="140">
        <v>59.07</v>
      </c>
      <c r="E354" s="153">
        <v>1549.3000000000002</v>
      </c>
      <c r="F354" s="147">
        <f t="shared" si="22"/>
        <v>1608.3700000000001</v>
      </c>
      <c r="G354" s="155">
        <f t="shared" si="23"/>
        <v>1.1069690809537267</v>
      </c>
    </row>
    <row r="355" spans="1:7" ht="12.75" customHeight="1">
      <c r="A355" s="16">
        <v>3</v>
      </c>
      <c r="B355" s="33" t="s">
        <v>162</v>
      </c>
      <c r="C355" s="140">
        <v>1918.845104</v>
      </c>
      <c r="D355" s="140">
        <v>76.83</v>
      </c>
      <c r="E355" s="153">
        <v>2079.38</v>
      </c>
      <c r="F355" s="147">
        <f t="shared" si="22"/>
        <v>2156.21</v>
      </c>
      <c r="G355" s="155">
        <f t="shared" si="23"/>
        <v>1.1237019577584413</v>
      </c>
    </row>
    <row r="356" spans="1:7" ht="12.75" customHeight="1">
      <c r="A356" s="16">
        <v>4</v>
      </c>
      <c r="B356" s="33" t="s">
        <v>163</v>
      </c>
      <c r="C356" s="140">
        <v>3199.7810680000002</v>
      </c>
      <c r="D356" s="140">
        <v>133.92000000000002</v>
      </c>
      <c r="E356" s="153">
        <v>2912.16</v>
      </c>
      <c r="F356" s="147">
        <f t="shared" si="22"/>
        <v>3046.08</v>
      </c>
      <c r="G356" s="155">
        <f t="shared" si="23"/>
        <v>0.9519651298843174</v>
      </c>
    </row>
    <row r="357" spans="1:7" ht="12.75" customHeight="1">
      <c r="A357" s="16">
        <v>5</v>
      </c>
      <c r="B357" s="33" t="s">
        <v>164</v>
      </c>
      <c r="C357" s="140">
        <v>2256.115719</v>
      </c>
      <c r="D357" s="140">
        <v>92.28</v>
      </c>
      <c r="E357" s="153">
        <v>1965.6499999999999</v>
      </c>
      <c r="F357" s="147">
        <f t="shared" si="22"/>
        <v>2057.93</v>
      </c>
      <c r="G357" s="155">
        <f t="shared" si="23"/>
        <v>0.9121562261496747</v>
      </c>
    </row>
    <row r="358" spans="1:7" ht="12.75" customHeight="1">
      <c r="A358" s="16">
        <v>6</v>
      </c>
      <c r="B358" s="33" t="s">
        <v>165</v>
      </c>
      <c r="C358" s="140">
        <v>2230.7373000000002</v>
      </c>
      <c r="D358" s="140">
        <v>94.46</v>
      </c>
      <c r="E358" s="153">
        <v>1844.16</v>
      </c>
      <c r="F358" s="147">
        <f t="shared" si="22"/>
        <v>1938.6200000000001</v>
      </c>
      <c r="G358" s="155">
        <f t="shared" si="23"/>
        <v>0.8690489911115934</v>
      </c>
    </row>
    <row r="359" spans="1:7" ht="12.75" customHeight="1">
      <c r="A359" s="16">
        <v>7</v>
      </c>
      <c r="B359" s="33" t="s">
        <v>166</v>
      </c>
      <c r="C359" s="140">
        <v>2945.9842280000003</v>
      </c>
      <c r="D359" s="140">
        <v>120.4</v>
      </c>
      <c r="E359" s="153">
        <v>2336.08</v>
      </c>
      <c r="F359" s="147">
        <f t="shared" si="22"/>
        <v>2456.48</v>
      </c>
      <c r="G359" s="155">
        <f t="shared" si="23"/>
        <v>0.8338401735666047</v>
      </c>
    </row>
    <row r="360" spans="1:7" ht="12.75" customHeight="1">
      <c r="A360" s="16">
        <v>8</v>
      </c>
      <c r="B360" s="33" t="s">
        <v>167</v>
      </c>
      <c r="C360" s="140">
        <v>1985.632088</v>
      </c>
      <c r="D360" s="140">
        <v>78.92</v>
      </c>
      <c r="E360" s="153">
        <v>1420.77</v>
      </c>
      <c r="F360" s="147">
        <f t="shared" si="22"/>
        <v>1499.69</v>
      </c>
      <c r="G360" s="155">
        <f t="shared" si="23"/>
        <v>0.7552708324282479</v>
      </c>
    </row>
    <row r="361" spans="1:7" ht="12.75" customHeight="1">
      <c r="A361" s="16">
        <v>9</v>
      </c>
      <c r="B361" s="33" t="s">
        <v>168</v>
      </c>
      <c r="C361" s="140">
        <v>1717.906476</v>
      </c>
      <c r="D361" s="140">
        <v>69.32</v>
      </c>
      <c r="E361" s="153">
        <v>1680.62</v>
      </c>
      <c r="F361" s="147">
        <f t="shared" si="22"/>
        <v>1749.9399999999998</v>
      </c>
      <c r="G361" s="155">
        <f t="shared" si="23"/>
        <v>1.0186468381413796</v>
      </c>
    </row>
    <row r="362" spans="1:7" ht="12.75" customHeight="1">
      <c r="A362" s="16">
        <v>10</v>
      </c>
      <c r="B362" s="33" t="s">
        <v>169</v>
      </c>
      <c r="C362" s="140">
        <v>2500.712566</v>
      </c>
      <c r="D362" s="140">
        <v>101.53</v>
      </c>
      <c r="E362" s="153">
        <v>2539.85</v>
      </c>
      <c r="F362" s="147">
        <f t="shared" si="22"/>
        <v>2641.38</v>
      </c>
      <c r="G362" s="155">
        <f t="shared" si="23"/>
        <v>1.056250940596905</v>
      </c>
    </row>
    <row r="363" spans="1:7" ht="12.75" customHeight="1">
      <c r="A363" s="16">
        <v>11</v>
      </c>
      <c r="B363" s="33" t="s">
        <v>170</v>
      </c>
      <c r="C363" s="140">
        <v>2031.9869680000002</v>
      </c>
      <c r="D363" s="140">
        <v>82.2</v>
      </c>
      <c r="E363" s="153">
        <v>2173.99</v>
      </c>
      <c r="F363" s="147">
        <f t="shared" si="22"/>
        <v>2256.1899999999996</v>
      </c>
      <c r="G363" s="155">
        <f t="shared" si="23"/>
        <v>1.110336845428036</v>
      </c>
    </row>
    <row r="364" spans="1:7" ht="12.75" customHeight="1">
      <c r="A364" s="16">
        <v>12</v>
      </c>
      <c r="B364" s="33" t="s">
        <v>171</v>
      </c>
      <c r="C364" s="140">
        <v>2394.411558</v>
      </c>
      <c r="D364" s="140">
        <v>98.28</v>
      </c>
      <c r="E364" s="153">
        <v>2543.39</v>
      </c>
      <c r="F364" s="147">
        <f t="shared" si="22"/>
        <v>2641.67</v>
      </c>
      <c r="G364" s="155">
        <f t="shared" si="23"/>
        <v>1.1032648047383007</v>
      </c>
    </row>
    <row r="365" spans="1:7" ht="12.75" customHeight="1">
      <c r="A365" s="16">
        <v>13</v>
      </c>
      <c r="B365" s="33" t="s">
        <v>172</v>
      </c>
      <c r="C365" s="140">
        <v>2995.9840130000002</v>
      </c>
      <c r="D365" s="140">
        <v>120.86000000000001</v>
      </c>
      <c r="E365" s="153">
        <v>2782.74</v>
      </c>
      <c r="F365" s="147">
        <f t="shared" si="22"/>
        <v>2903.6</v>
      </c>
      <c r="G365" s="155">
        <f t="shared" si="23"/>
        <v>0.9691640500753231</v>
      </c>
    </row>
    <row r="366" spans="1:7" ht="12.75" customHeight="1">
      <c r="A366" s="32"/>
      <c r="B366" s="1" t="s">
        <v>27</v>
      </c>
      <c r="C366" s="141">
        <v>29581.916430000005</v>
      </c>
      <c r="D366" s="154">
        <v>1207.19</v>
      </c>
      <c r="E366" s="154">
        <v>27611.050000000003</v>
      </c>
      <c r="F366" s="146">
        <f t="shared" si="22"/>
        <v>28818.24</v>
      </c>
      <c r="G366" s="26">
        <f t="shared" si="23"/>
        <v>0.974184349015822</v>
      </c>
    </row>
    <row r="367" spans="1:7" ht="14.25" customHeight="1">
      <c r="A367" s="94"/>
      <c r="B367" s="70"/>
      <c r="C367" s="71"/>
      <c r="D367" s="71"/>
      <c r="E367" s="72"/>
      <c r="F367" s="73"/>
      <c r="G367" s="74"/>
    </row>
    <row r="368" spans="1:8" ht="14.25">
      <c r="A368" s="45" t="s">
        <v>58</v>
      </c>
      <c r="B368" s="46"/>
      <c r="C368" s="55"/>
      <c r="D368" s="46"/>
      <c r="E368" s="56" t="s">
        <v>122</v>
      </c>
      <c r="F368" s="46"/>
      <c r="G368" s="46"/>
      <c r="H368" s="46" t="s">
        <v>12</v>
      </c>
    </row>
    <row r="369" spans="1:8" ht="1.5" customHeight="1">
      <c r="A369" s="46"/>
      <c r="B369" s="46"/>
      <c r="C369" s="55"/>
      <c r="D369" s="46"/>
      <c r="E369" s="46"/>
      <c r="F369" s="46"/>
      <c r="G369" s="46"/>
      <c r="H369" s="46"/>
    </row>
    <row r="370" spans="1:5" ht="14.25">
      <c r="A370" s="120" t="s">
        <v>39</v>
      </c>
      <c r="B370" s="120" t="s">
        <v>134</v>
      </c>
      <c r="C370" s="120" t="s">
        <v>135</v>
      </c>
      <c r="D370" s="120" t="s">
        <v>48</v>
      </c>
      <c r="E370" s="120" t="s">
        <v>49</v>
      </c>
    </row>
    <row r="371" spans="1:5" ht="17.25" customHeight="1">
      <c r="A371" s="51">
        <f>C366</f>
        <v>29581.916430000005</v>
      </c>
      <c r="B371" s="51">
        <f>F366</f>
        <v>28818.24</v>
      </c>
      <c r="C371" s="33">
        <f>B371/A371</f>
        <v>0.974184349015822</v>
      </c>
      <c r="D371" s="51">
        <f>D390</f>
        <v>30454.1848653241</v>
      </c>
      <c r="E371" s="95">
        <f>D371/A371</f>
        <v>1.0294865424756423</v>
      </c>
    </row>
    <row r="372" spans="1:5" ht="17.25" customHeight="1">
      <c r="A372" s="62"/>
      <c r="B372" s="62"/>
      <c r="C372" s="40"/>
      <c r="D372" s="62"/>
      <c r="E372" s="96"/>
    </row>
    <row r="373" ht="17.25" customHeight="1">
      <c r="A373" s="8" t="s">
        <v>185</v>
      </c>
    </row>
    <row r="374" spans="1:8" ht="15" customHeight="1">
      <c r="A374" s="46"/>
      <c r="B374" s="46"/>
      <c r="C374" s="46"/>
      <c r="D374" s="46"/>
      <c r="E374" s="56" t="s">
        <v>122</v>
      </c>
      <c r="F374" s="46"/>
      <c r="G374" s="46"/>
      <c r="H374" s="46"/>
    </row>
    <row r="375" spans="1:5" ht="42.75">
      <c r="A375" s="58" t="s">
        <v>37</v>
      </c>
      <c r="B375" s="58" t="s">
        <v>38</v>
      </c>
      <c r="C375" s="58" t="s">
        <v>143</v>
      </c>
      <c r="D375" s="58" t="s">
        <v>59</v>
      </c>
      <c r="E375" s="58" t="s">
        <v>60</v>
      </c>
    </row>
    <row r="376" spans="1:8" ht="15.75" customHeight="1">
      <c r="A376" s="87">
        <v>1</v>
      </c>
      <c r="B376" s="87">
        <v>2</v>
      </c>
      <c r="C376" s="87">
        <v>3</v>
      </c>
      <c r="D376" s="87">
        <v>4</v>
      </c>
      <c r="E376" s="87">
        <v>5</v>
      </c>
      <c r="F376" s="115"/>
      <c r="G376" s="46"/>
      <c r="H376" s="46"/>
    </row>
    <row r="377" spans="1:7" ht="12.75" customHeight="1">
      <c r="A377" s="16">
        <v>1</v>
      </c>
      <c r="B377" s="33" t="s">
        <v>160</v>
      </c>
      <c r="C377" s="140">
        <v>1950.8699980000001</v>
      </c>
      <c r="D377" s="140">
        <v>1751.8612098</v>
      </c>
      <c r="E377" s="143">
        <f aca="true" t="shared" si="24" ref="E377:E390">D377/C377</f>
        <v>0.8979897233521349</v>
      </c>
      <c r="F377" s="138"/>
      <c r="G377" s="29"/>
    </row>
    <row r="378" spans="1:7" ht="12.75" customHeight="1">
      <c r="A378" s="16">
        <v>2</v>
      </c>
      <c r="B378" s="33" t="s">
        <v>161</v>
      </c>
      <c r="C378" s="140">
        <v>1452.949344</v>
      </c>
      <c r="D378" s="140">
        <v>1440.2560497</v>
      </c>
      <c r="E378" s="143">
        <f t="shared" si="24"/>
        <v>0.9912637736804676</v>
      </c>
      <c r="F378" s="138"/>
      <c r="G378" s="29"/>
    </row>
    <row r="379" spans="1:7" s="181" customFormat="1" ht="12.75" customHeight="1">
      <c r="A379" s="179">
        <v>3</v>
      </c>
      <c r="B379" s="188" t="s">
        <v>162</v>
      </c>
      <c r="C379" s="140">
        <v>1918.845104</v>
      </c>
      <c r="D379" s="140">
        <v>2180.7300086</v>
      </c>
      <c r="E379" s="203">
        <f t="shared" si="24"/>
        <v>1.136480481959736</v>
      </c>
      <c r="F379" s="275"/>
      <c r="G379" s="239"/>
    </row>
    <row r="380" spans="1:7" s="181" customFormat="1" ht="12.75" customHeight="1">
      <c r="A380" s="179">
        <v>4</v>
      </c>
      <c r="B380" s="188" t="s">
        <v>163</v>
      </c>
      <c r="C380" s="140">
        <v>3199.7810680000002</v>
      </c>
      <c r="D380" s="140">
        <v>3346.7928610999998</v>
      </c>
      <c r="E380" s="203">
        <f t="shared" si="24"/>
        <v>1.045944328682427</v>
      </c>
      <c r="F380" s="275"/>
      <c r="G380" s="239"/>
    </row>
    <row r="381" spans="1:7" s="181" customFormat="1" ht="12.75" customHeight="1">
      <c r="A381" s="179">
        <v>5</v>
      </c>
      <c r="B381" s="188" t="s">
        <v>164</v>
      </c>
      <c r="C381" s="140">
        <v>2256.115719</v>
      </c>
      <c r="D381" s="140">
        <v>2130.2903048240996</v>
      </c>
      <c r="E381" s="203">
        <f t="shared" si="24"/>
        <v>0.9442291842052893</v>
      </c>
      <c r="F381" s="275"/>
      <c r="G381" s="239"/>
    </row>
    <row r="382" spans="1:7" s="181" customFormat="1" ht="12.75" customHeight="1">
      <c r="A382" s="179">
        <v>6</v>
      </c>
      <c r="B382" s="188" t="s">
        <v>165</v>
      </c>
      <c r="C382" s="140">
        <v>2230.7373000000002</v>
      </c>
      <c r="D382" s="140">
        <v>2084.7070292</v>
      </c>
      <c r="E382" s="203">
        <f t="shared" si="24"/>
        <v>0.9345372174482399</v>
      </c>
      <c r="F382" s="275"/>
      <c r="G382" s="239"/>
    </row>
    <row r="383" spans="1:7" s="181" customFormat="1" ht="12.75" customHeight="1">
      <c r="A383" s="179">
        <v>7</v>
      </c>
      <c r="B383" s="188" t="s">
        <v>166</v>
      </c>
      <c r="C383" s="140">
        <v>2945.9842280000003</v>
      </c>
      <c r="D383" s="140">
        <v>2936.7052825</v>
      </c>
      <c r="E383" s="203">
        <f t="shared" si="24"/>
        <v>0.9968503071361317</v>
      </c>
      <c r="F383" s="275"/>
      <c r="G383" s="239"/>
    </row>
    <row r="384" spans="1:7" s="181" customFormat="1" ht="12.75" customHeight="1">
      <c r="A384" s="179">
        <v>8</v>
      </c>
      <c r="B384" s="188" t="s">
        <v>167</v>
      </c>
      <c r="C384" s="140">
        <v>1985.632088</v>
      </c>
      <c r="D384" s="140">
        <v>2085.485948</v>
      </c>
      <c r="E384" s="203">
        <f t="shared" si="24"/>
        <v>1.050288198203211</v>
      </c>
      <c r="F384" s="275"/>
      <c r="G384" s="239"/>
    </row>
    <row r="385" spans="1:7" s="181" customFormat="1" ht="12.75" customHeight="1">
      <c r="A385" s="179">
        <v>9</v>
      </c>
      <c r="B385" s="188" t="s">
        <v>168</v>
      </c>
      <c r="C385" s="140">
        <v>1717.906476</v>
      </c>
      <c r="D385" s="140">
        <v>1777.3035157</v>
      </c>
      <c r="E385" s="203">
        <f t="shared" si="24"/>
        <v>1.034575246400084</v>
      </c>
      <c r="F385" s="275"/>
      <c r="G385" s="239"/>
    </row>
    <row r="386" spans="1:7" s="181" customFormat="1" ht="12.75" customHeight="1">
      <c r="A386" s="179">
        <v>10</v>
      </c>
      <c r="B386" s="188" t="s">
        <v>169</v>
      </c>
      <c r="C386" s="140">
        <v>2500.712566</v>
      </c>
      <c r="D386" s="140">
        <v>2578.351971</v>
      </c>
      <c r="E386" s="203">
        <f t="shared" si="24"/>
        <v>1.0310469128102107</v>
      </c>
      <c r="F386" s="275"/>
      <c r="G386" s="239"/>
    </row>
    <row r="387" spans="1:7" s="181" customFormat="1" ht="12.75" customHeight="1">
      <c r="A387" s="179">
        <v>11</v>
      </c>
      <c r="B387" s="188" t="s">
        <v>170</v>
      </c>
      <c r="C387" s="140">
        <v>2031.9869680000002</v>
      </c>
      <c r="D387" s="140">
        <v>2001.7509044</v>
      </c>
      <c r="E387" s="203">
        <f t="shared" si="24"/>
        <v>0.985119952009456</v>
      </c>
      <c r="F387" s="275"/>
      <c r="G387" s="239"/>
    </row>
    <row r="388" spans="1:7" s="181" customFormat="1" ht="12.75" customHeight="1">
      <c r="A388" s="179">
        <v>12</v>
      </c>
      <c r="B388" s="188" t="s">
        <v>171</v>
      </c>
      <c r="C388" s="140">
        <v>2394.411558</v>
      </c>
      <c r="D388" s="140">
        <v>2909.8858724</v>
      </c>
      <c r="E388" s="203">
        <f t="shared" si="24"/>
        <v>1.2152822528264793</v>
      </c>
      <c r="F388" s="275"/>
      <c r="G388" s="239"/>
    </row>
    <row r="389" spans="1:7" s="181" customFormat="1" ht="12.75" customHeight="1">
      <c r="A389" s="179">
        <v>13</v>
      </c>
      <c r="B389" s="188" t="s">
        <v>172</v>
      </c>
      <c r="C389" s="140">
        <v>2995.9840130000002</v>
      </c>
      <c r="D389" s="140">
        <v>3230.0639081</v>
      </c>
      <c r="E389" s="203">
        <f t="shared" si="24"/>
        <v>1.078131223025321</v>
      </c>
      <c r="F389" s="275"/>
      <c r="G389" s="239"/>
    </row>
    <row r="390" spans="1:7" s="181" customFormat="1" ht="12.75" customHeight="1">
      <c r="A390" s="237"/>
      <c r="B390" s="238" t="s">
        <v>27</v>
      </c>
      <c r="C390" s="141">
        <v>29581.916430000005</v>
      </c>
      <c r="D390" s="154">
        <v>30454.1848653241</v>
      </c>
      <c r="E390" s="252">
        <f t="shared" si="24"/>
        <v>1.0294865424756423</v>
      </c>
      <c r="F390" s="276"/>
      <c r="G390" s="239"/>
    </row>
    <row r="391" s="181" customFormat="1" ht="23.25" customHeight="1">
      <c r="A391" s="198" t="s">
        <v>199</v>
      </c>
    </row>
    <row r="392" s="181" customFormat="1" ht="14.25">
      <c r="A392" s="198"/>
    </row>
    <row r="393" s="181" customFormat="1" ht="14.25">
      <c r="A393" s="198" t="s">
        <v>123</v>
      </c>
    </row>
    <row r="394" s="181" customFormat="1" ht="12" customHeight="1"/>
    <row r="395" spans="1:6" s="181" customFormat="1" ht="42" customHeight="1">
      <c r="A395" s="202" t="s">
        <v>30</v>
      </c>
      <c r="B395" s="202" t="s">
        <v>31</v>
      </c>
      <c r="C395" s="202" t="s">
        <v>61</v>
      </c>
      <c r="D395" s="202" t="s">
        <v>62</v>
      </c>
      <c r="E395" s="202" t="s">
        <v>63</v>
      </c>
      <c r="F395" s="277"/>
    </row>
    <row r="396" spans="1:6" s="280" customFormat="1" ht="16.5" customHeight="1">
      <c r="A396" s="278">
        <v>1</v>
      </c>
      <c r="B396" s="278">
        <v>2</v>
      </c>
      <c r="C396" s="278">
        <v>3</v>
      </c>
      <c r="D396" s="278">
        <v>4</v>
      </c>
      <c r="E396" s="278">
        <v>5</v>
      </c>
      <c r="F396" s="279"/>
    </row>
    <row r="397" spans="1:7" s="181" customFormat="1" ht="12.75" customHeight="1">
      <c r="A397" s="179">
        <v>1</v>
      </c>
      <c r="B397" s="188" t="s">
        <v>160</v>
      </c>
      <c r="C397" s="203">
        <v>0.8979834289327027</v>
      </c>
      <c r="D397" s="203">
        <v>0.8979897233521349</v>
      </c>
      <c r="E397" s="305">
        <f aca="true" t="shared" si="25" ref="E397:E410">D397-C397</f>
        <v>6.29441943222897E-06</v>
      </c>
      <c r="F397" s="275"/>
      <c r="G397" s="239"/>
    </row>
    <row r="398" spans="1:7" s="181" customFormat="1" ht="12.75" customHeight="1">
      <c r="A398" s="179">
        <v>2</v>
      </c>
      <c r="B398" s="188" t="s">
        <v>161</v>
      </c>
      <c r="C398" s="203">
        <v>0.9912497997189904</v>
      </c>
      <c r="D398" s="203">
        <v>0.9912637736804676</v>
      </c>
      <c r="E398" s="305">
        <f t="shared" si="25"/>
        <v>1.3973961477176111E-05</v>
      </c>
      <c r="F398" s="275"/>
      <c r="G398" s="239"/>
    </row>
    <row r="399" spans="1:7" s="181" customFormat="1" ht="12.75" customHeight="1">
      <c r="A399" s="179">
        <v>3</v>
      </c>
      <c r="B399" s="188" t="s">
        <v>162</v>
      </c>
      <c r="C399" s="203">
        <v>1.1364497342398887</v>
      </c>
      <c r="D399" s="203">
        <v>1.136480481959736</v>
      </c>
      <c r="E399" s="305">
        <f t="shared" si="25"/>
        <v>3.074771984734603E-05</v>
      </c>
      <c r="F399" s="275"/>
      <c r="G399" s="239"/>
    </row>
    <row r="400" spans="1:7" s="181" customFormat="1" ht="12.75" customHeight="1">
      <c r="A400" s="179">
        <v>4</v>
      </c>
      <c r="B400" s="188" t="s">
        <v>163</v>
      </c>
      <c r="C400" s="203">
        <v>1.045901052591525</v>
      </c>
      <c r="D400" s="203">
        <v>1.045944328682427</v>
      </c>
      <c r="E400" s="305">
        <f t="shared" si="25"/>
        <v>4.327609090193363E-05</v>
      </c>
      <c r="F400" s="275"/>
      <c r="G400" s="239"/>
    </row>
    <row r="401" spans="1:7" s="181" customFormat="1" ht="12.75" customHeight="1">
      <c r="A401" s="179">
        <v>5</v>
      </c>
      <c r="B401" s="188" t="s">
        <v>164</v>
      </c>
      <c r="C401" s="203">
        <v>0.9442790689088935</v>
      </c>
      <c r="D401" s="203">
        <v>0.9442291842052893</v>
      </c>
      <c r="E401" s="305">
        <f t="shared" si="25"/>
        <v>-4.988470360411945E-05</v>
      </c>
      <c r="F401" s="275"/>
      <c r="G401" s="239"/>
    </row>
    <row r="402" spans="1:7" s="181" customFormat="1" ht="12.75" customHeight="1">
      <c r="A402" s="179">
        <v>6</v>
      </c>
      <c r="B402" s="188" t="s">
        <v>165</v>
      </c>
      <c r="C402" s="203">
        <v>0.9344291113597437</v>
      </c>
      <c r="D402" s="203">
        <v>0.9345372174482399</v>
      </c>
      <c r="E402" s="305">
        <f t="shared" si="25"/>
        <v>0.00010810608849620706</v>
      </c>
      <c r="F402" s="275"/>
      <c r="G402" s="239"/>
    </row>
    <row r="403" spans="1:7" s="181" customFormat="1" ht="12.75" customHeight="1">
      <c r="A403" s="179">
        <v>7</v>
      </c>
      <c r="B403" s="188" t="s">
        <v>166</v>
      </c>
      <c r="C403" s="203">
        <v>0.9969658041988435</v>
      </c>
      <c r="D403" s="203">
        <v>0.9968503071361317</v>
      </c>
      <c r="E403" s="305">
        <f t="shared" si="25"/>
        <v>-0.00011549706271185567</v>
      </c>
      <c r="F403" s="275"/>
      <c r="G403" s="239"/>
    </row>
    <row r="404" spans="1:7" s="181" customFormat="1" ht="12.75" customHeight="1">
      <c r="A404" s="179">
        <v>8</v>
      </c>
      <c r="B404" s="188" t="s">
        <v>167</v>
      </c>
      <c r="C404" s="203">
        <v>1.050271846971982</v>
      </c>
      <c r="D404" s="203">
        <v>1.050288198203211</v>
      </c>
      <c r="E404" s="305">
        <f t="shared" si="25"/>
        <v>1.6351231229005947E-05</v>
      </c>
      <c r="F404" s="275"/>
      <c r="G404" s="239"/>
    </row>
    <row r="405" spans="1:7" s="181" customFormat="1" ht="12.75" customHeight="1">
      <c r="A405" s="179">
        <v>9</v>
      </c>
      <c r="B405" s="188" t="s">
        <v>168</v>
      </c>
      <c r="C405" s="203">
        <v>1.034607843954856</v>
      </c>
      <c r="D405" s="203">
        <v>1.034575246400084</v>
      </c>
      <c r="E405" s="305">
        <f t="shared" si="25"/>
        <v>-3.2597554772140214E-05</v>
      </c>
      <c r="F405" s="275"/>
      <c r="G405" s="239"/>
    </row>
    <row r="406" spans="1:7" s="181" customFormat="1" ht="12.75" customHeight="1">
      <c r="A406" s="179">
        <v>10</v>
      </c>
      <c r="B406" s="188" t="s">
        <v>169</v>
      </c>
      <c r="C406" s="203">
        <v>1.0310359915134637</v>
      </c>
      <c r="D406" s="203">
        <v>1.0310469128102107</v>
      </c>
      <c r="E406" s="305">
        <f t="shared" si="25"/>
        <v>1.092129674695741E-05</v>
      </c>
      <c r="F406" s="275"/>
      <c r="G406" s="239"/>
    </row>
    <row r="407" spans="1:7" s="181" customFormat="1" ht="12.75" customHeight="1">
      <c r="A407" s="179">
        <v>11</v>
      </c>
      <c r="B407" s="188" t="s">
        <v>170</v>
      </c>
      <c r="C407" s="203">
        <v>0.9851270795455649</v>
      </c>
      <c r="D407" s="203">
        <v>0.985119952009456</v>
      </c>
      <c r="E407" s="305">
        <f t="shared" si="25"/>
        <v>-7.1275361088751765E-06</v>
      </c>
      <c r="F407" s="275"/>
      <c r="G407" s="239"/>
    </row>
    <row r="408" spans="1:7" s="181" customFormat="1" ht="12.75" customHeight="1">
      <c r="A408" s="179">
        <v>12</v>
      </c>
      <c r="B408" s="188" t="s">
        <v>171</v>
      </c>
      <c r="C408" s="203">
        <v>1.2073804731562265</v>
      </c>
      <c r="D408" s="203">
        <v>1.2152822528264793</v>
      </c>
      <c r="E408" s="305">
        <f t="shared" si="25"/>
        <v>0.00790177967025274</v>
      </c>
      <c r="F408" s="275"/>
      <c r="G408" s="239"/>
    </row>
    <row r="409" spans="1:7" s="181" customFormat="1" ht="12.75" customHeight="1">
      <c r="A409" s="179">
        <v>13</v>
      </c>
      <c r="B409" s="188" t="s">
        <v>172</v>
      </c>
      <c r="C409" s="203">
        <v>1.078166087842801</v>
      </c>
      <c r="D409" s="203">
        <v>1.078131223025321</v>
      </c>
      <c r="E409" s="305">
        <f t="shared" si="25"/>
        <v>-3.486481747994041E-05</v>
      </c>
      <c r="F409" s="275"/>
      <c r="G409" s="239"/>
    </row>
    <row r="410" spans="1:7" s="181" customFormat="1" ht="12.75" customHeight="1">
      <c r="A410" s="237"/>
      <c r="B410" s="238" t="s">
        <v>27</v>
      </c>
      <c r="C410" s="252">
        <v>1.0289428336602802</v>
      </c>
      <c r="D410" s="252">
        <v>1.0294865424756423</v>
      </c>
      <c r="E410" s="306">
        <f t="shared" si="25"/>
        <v>0.0005437088153621428</v>
      </c>
      <c r="F410" s="276"/>
      <c r="G410" s="239"/>
    </row>
    <row r="411" spans="1:7" s="181" customFormat="1" ht="14.25" customHeight="1">
      <c r="A411" s="281"/>
      <c r="B411" s="282"/>
      <c r="C411" s="283"/>
      <c r="D411" s="283"/>
      <c r="E411" s="284"/>
      <c r="F411" s="285"/>
      <c r="G411" s="286" t="s">
        <v>12</v>
      </c>
    </row>
    <row r="412" s="181" customFormat="1" ht="14.25">
      <c r="A412" s="198" t="s">
        <v>200</v>
      </c>
    </row>
    <row r="413" s="181" customFormat="1" ht="11.25" customHeight="1"/>
    <row r="414" s="181" customFormat="1" ht="14.25" customHeight="1">
      <c r="F414" s="200" t="s">
        <v>64</v>
      </c>
    </row>
    <row r="415" spans="1:6" s="181" customFormat="1" ht="59.25" customHeight="1">
      <c r="A415" s="202" t="s">
        <v>30</v>
      </c>
      <c r="B415" s="202" t="s">
        <v>31</v>
      </c>
      <c r="C415" s="287" t="s">
        <v>201</v>
      </c>
      <c r="D415" s="287" t="s">
        <v>65</v>
      </c>
      <c r="E415" s="287" t="s">
        <v>66</v>
      </c>
      <c r="F415" s="202" t="s">
        <v>67</v>
      </c>
    </row>
    <row r="416" spans="1:6" ht="15" customHeight="1">
      <c r="A416" s="47">
        <v>1</v>
      </c>
      <c r="B416" s="47">
        <v>2</v>
      </c>
      <c r="C416" s="48">
        <v>3</v>
      </c>
      <c r="D416" s="48">
        <v>4</v>
      </c>
      <c r="E416" s="48">
        <v>5</v>
      </c>
      <c r="F416" s="47">
        <v>6</v>
      </c>
    </row>
    <row r="417" spans="1:7" ht="12.75" customHeight="1">
      <c r="A417" s="16">
        <v>1</v>
      </c>
      <c r="B417" s="33" t="s">
        <v>160</v>
      </c>
      <c r="C417" s="210">
        <v>33208786</v>
      </c>
      <c r="D417" s="156">
        <v>3913.0481</v>
      </c>
      <c r="E417" s="140">
        <v>3913.0481</v>
      </c>
      <c r="F417" s="143">
        <f aca="true" t="shared" si="26" ref="F417:F430">E417/D417</f>
        <v>1</v>
      </c>
      <c r="G417" s="29"/>
    </row>
    <row r="418" spans="1:7" ht="12.75" customHeight="1">
      <c r="A418" s="16">
        <v>2</v>
      </c>
      <c r="B418" s="33" t="s">
        <v>161</v>
      </c>
      <c r="C418" s="210">
        <v>27277146</v>
      </c>
      <c r="D418" s="156">
        <v>3217.04175</v>
      </c>
      <c r="E418" s="140">
        <v>3217.04175</v>
      </c>
      <c r="F418" s="143">
        <f t="shared" si="26"/>
        <v>1</v>
      </c>
      <c r="G418" s="29"/>
    </row>
    <row r="419" spans="1:7" ht="12.75" customHeight="1">
      <c r="A419" s="16">
        <v>3</v>
      </c>
      <c r="B419" s="33" t="s">
        <v>162</v>
      </c>
      <c r="C419" s="210">
        <v>42169673</v>
      </c>
      <c r="D419" s="156">
        <v>4870.619</v>
      </c>
      <c r="E419" s="140">
        <v>4870.619</v>
      </c>
      <c r="F419" s="143">
        <f t="shared" si="26"/>
        <v>1</v>
      </c>
      <c r="G419" s="29"/>
    </row>
    <row r="420" spans="1:7" ht="12.75" customHeight="1">
      <c r="A420" s="16">
        <v>4</v>
      </c>
      <c r="B420" s="33" t="s">
        <v>163</v>
      </c>
      <c r="C420" s="210">
        <v>61648613</v>
      </c>
      <c r="D420" s="156">
        <v>7476.37475</v>
      </c>
      <c r="E420" s="140">
        <v>7476.37475</v>
      </c>
      <c r="F420" s="143">
        <f t="shared" si="26"/>
        <v>1</v>
      </c>
      <c r="G420" s="29"/>
    </row>
    <row r="421" spans="1:7" ht="12.75" customHeight="1">
      <c r="A421" s="16">
        <v>5</v>
      </c>
      <c r="B421" s="33" t="s">
        <v>164</v>
      </c>
      <c r="C421" s="210">
        <v>39345140</v>
      </c>
      <c r="D421" s="156">
        <v>4758.792149999999</v>
      </c>
      <c r="E421" s="140">
        <v>4758.79210065</v>
      </c>
      <c r="F421" s="143">
        <f t="shared" si="26"/>
        <v>0.9999999896297217</v>
      </c>
      <c r="G421" s="29"/>
    </row>
    <row r="422" spans="1:7" ht="12.75" customHeight="1">
      <c r="A422" s="16">
        <v>6</v>
      </c>
      <c r="B422" s="33" t="s">
        <v>165</v>
      </c>
      <c r="C422" s="210">
        <v>38607783</v>
      </c>
      <c r="D422" s="156">
        <v>4656.9181</v>
      </c>
      <c r="E422" s="140">
        <v>4656.9181</v>
      </c>
      <c r="F422" s="143">
        <f t="shared" si="26"/>
        <v>1</v>
      </c>
      <c r="G422" s="29"/>
    </row>
    <row r="423" spans="1:7" ht="12.75" customHeight="1">
      <c r="A423" s="16">
        <v>7</v>
      </c>
      <c r="B423" s="33" t="s">
        <v>166</v>
      </c>
      <c r="C423" s="210">
        <v>53372245</v>
      </c>
      <c r="D423" s="156">
        <v>6560.60725</v>
      </c>
      <c r="E423" s="140">
        <v>6560.60725</v>
      </c>
      <c r="F423" s="143">
        <f t="shared" si="26"/>
        <v>1</v>
      </c>
      <c r="G423" s="29"/>
    </row>
    <row r="424" spans="1:7" ht="12.75" customHeight="1">
      <c r="A424" s="16">
        <v>8</v>
      </c>
      <c r="B424" s="33" t="s">
        <v>167</v>
      </c>
      <c r="C424" s="210">
        <v>40544660</v>
      </c>
      <c r="D424" s="156">
        <v>4657.796</v>
      </c>
      <c r="E424" s="140">
        <v>4657.796</v>
      </c>
      <c r="F424" s="143">
        <f t="shared" si="26"/>
        <v>1</v>
      </c>
      <c r="G424" s="29"/>
    </row>
    <row r="425" spans="1:7" ht="12.75" customHeight="1">
      <c r="A425" s="16">
        <v>9</v>
      </c>
      <c r="B425" s="33" t="s">
        <v>168</v>
      </c>
      <c r="C425" s="210">
        <v>33548368</v>
      </c>
      <c r="D425" s="156">
        <v>3969.94135</v>
      </c>
      <c r="E425" s="140">
        <v>3969.94135</v>
      </c>
      <c r="F425" s="143">
        <f t="shared" si="26"/>
        <v>1</v>
      </c>
      <c r="G425" s="29"/>
    </row>
    <row r="426" spans="1:7" ht="12.75" customHeight="1">
      <c r="A426" s="16">
        <v>10</v>
      </c>
      <c r="B426" s="33" t="s">
        <v>169</v>
      </c>
      <c r="C426" s="210">
        <v>48856470</v>
      </c>
      <c r="D426" s="156">
        <v>5759.1494999999995</v>
      </c>
      <c r="E426" s="140">
        <v>5759.1494999999995</v>
      </c>
      <c r="F426" s="143">
        <f t="shared" si="26"/>
        <v>1</v>
      </c>
      <c r="G426" s="29"/>
    </row>
    <row r="427" spans="1:7" ht="12.75" customHeight="1">
      <c r="A427" s="16">
        <v>11</v>
      </c>
      <c r="B427" s="33" t="s">
        <v>170</v>
      </c>
      <c r="C427" s="210">
        <v>37916528</v>
      </c>
      <c r="D427" s="156">
        <v>4471.227800000001</v>
      </c>
      <c r="E427" s="140">
        <v>4471.227800000001</v>
      </c>
      <c r="F427" s="143">
        <f t="shared" si="26"/>
        <v>1</v>
      </c>
      <c r="G427" s="29"/>
    </row>
    <row r="428" spans="1:7" ht="12.75" customHeight="1">
      <c r="A428" s="16">
        <v>12</v>
      </c>
      <c r="B428" s="33" t="s">
        <v>171</v>
      </c>
      <c r="C428" s="210">
        <v>54855515</v>
      </c>
      <c r="D428" s="156">
        <v>6499.8089</v>
      </c>
      <c r="E428" s="140">
        <v>6499.8089</v>
      </c>
      <c r="F428" s="143">
        <f t="shared" si="26"/>
        <v>1</v>
      </c>
      <c r="G428" s="29"/>
    </row>
    <row r="429" spans="1:7" ht="12.75" customHeight="1">
      <c r="A429" s="16">
        <v>13</v>
      </c>
      <c r="B429" s="33" t="s">
        <v>172</v>
      </c>
      <c r="C429" s="210">
        <v>60976246</v>
      </c>
      <c r="D429" s="156">
        <v>7214.952149999999</v>
      </c>
      <c r="E429" s="140">
        <v>7214.952149999999</v>
      </c>
      <c r="F429" s="143">
        <f t="shared" si="26"/>
        <v>1</v>
      </c>
      <c r="G429" s="29"/>
    </row>
    <row r="430" spans="1:7" ht="12.75" customHeight="1">
      <c r="A430" s="32"/>
      <c r="B430" s="1" t="s">
        <v>27</v>
      </c>
      <c r="C430" s="208">
        <v>572327173</v>
      </c>
      <c r="D430" s="157">
        <v>68026.27679999999</v>
      </c>
      <c r="E430" s="141">
        <v>68026.27675065</v>
      </c>
      <c r="F430" s="142">
        <f t="shared" si="26"/>
        <v>0.9999999992745451</v>
      </c>
      <c r="G430" s="29"/>
    </row>
    <row r="431" spans="1:7" ht="6.75" customHeight="1">
      <c r="A431" s="94"/>
      <c r="B431" s="70"/>
      <c r="C431" s="71"/>
      <c r="D431" s="71"/>
      <c r="E431" s="72"/>
      <c r="F431" s="73"/>
      <c r="G431" s="74"/>
    </row>
    <row r="432" spans="1:8" ht="14.25">
      <c r="A432" s="45" t="s">
        <v>202</v>
      </c>
      <c r="B432" s="46"/>
      <c r="C432" s="46"/>
      <c r="D432" s="46"/>
      <c r="E432" s="46"/>
      <c r="F432" s="46"/>
      <c r="G432" s="46"/>
      <c r="H432" s="46"/>
    </row>
    <row r="433" spans="2:8" ht="11.25" customHeight="1">
      <c r="B433" s="46"/>
      <c r="C433" s="46"/>
      <c r="D433" s="46"/>
      <c r="E433" s="46"/>
      <c r="F433" s="46"/>
      <c r="G433" s="46"/>
      <c r="H433" s="46"/>
    </row>
    <row r="434" spans="2:8" ht="14.25" customHeight="1">
      <c r="B434" s="46"/>
      <c r="C434" s="46"/>
      <c r="D434" s="46"/>
      <c r="F434" s="56" t="s">
        <v>124</v>
      </c>
      <c r="G434" s="46"/>
      <c r="H434" s="46"/>
    </row>
    <row r="435" spans="1:6" ht="57.75" customHeight="1">
      <c r="A435" s="85" t="s">
        <v>30</v>
      </c>
      <c r="B435" s="85" t="s">
        <v>31</v>
      </c>
      <c r="C435" s="121" t="s">
        <v>201</v>
      </c>
      <c r="D435" s="121" t="s">
        <v>68</v>
      </c>
      <c r="E435" s="121" t="s">
        <v>69</v>
      </c>
      <c r="F435" s="85" t="s">
        <v>67</v>
      </c>
    </row>
    <row r="436" spans="1:6" ht="15" customHeight="1">
      <c r="A436" s="47">
        <v>1</v>
      </c>
      <c r="B436" s="47">
        <v>2</v>
      </c>
      <c r="C436" s="48">
        <v>3</v>
      </c>
      <c r="D436" s="48">
        <v>4</v>
      </c>
      <c r="E436" s="48">
        <v>5</v>
      </c>
      <c r="F436" s="47">
        <v>6</v>
      </c>
    </row>
    <row r="437" spans="1:7" ht="12.75" customHeight="1">
      <c r="A437" s="16">
        <v>1</v>
      </c>
      <c r="B437" s="33" t="s">
        <v>160</v>
      </c>
      <c r="C437" s="210">
        <v>33208786</v>
      </c>
      <c r="D437" s="153">
        <v>1751.8612098000003</v>
      </c>
      <c r="E437" s="153">
        <v>1751.8612098</v>
      </c>
      <c r="F437" s="158">
        <f aca="true" t="shared" si="27" ref="F437:F450">E437/D437</f>
        <v>0.9999999999999999</v>
      </c>
      <c r="G437" s="29"/>
    </row>
    <row r="438" spans="1:7" ht="12.75" customHeight="1">
      <c r="A438" s="16">
        <v>2</v>
      </c>
      <c r="B438" s="33" t="s">
        <v>161</v>
      </c>
      <c r="C438" s="210">
        <v>27277146</v>
      </c>
      <c r="D438" s="153">
        <v>1440.2560497000002</v>
      </c>
      <c r="E438" s="153">
        <v>1440.2560497</v>
      </c>
      <c r="F438" s="158">
        <f t="shared" si="27"/>
        <v>0.9999999999999999</v>
      </c>
      <c r="G438" s="29"/>
    </row>
    <row r="439" spans="1:7" ht="12.75" customHeight="1">
      <c r="A439" s="16">
        <v>3</v>
      </c>
      <c r="B439" s="33" t="s">
        <v>162</v>
      </c>
      <c r="C439" s="210">
        <v>42169673</v>
      </c>
      <c r="D439" s="153">
        <v>2180.7300086</v>
      </c>
      <c r="E439" s="153">
        <v>2180.7300086</v>
      </c>
      <c r="F439" s="158">
        <f t="shared" si="27"/>
        <v>1</v>
      </c>
      <c r="G439" s="29"/>
    </row>
    <row r="440" spans="1:7" ht="12.75" customHeight="1">
      <c r="A440" s="16">
        <v>4</v>
      </c>
      <c r="B440" s="33" t="s">
        <v>163</v>
      </c>
      <c r="C440" s="210">
        <v>61648613</v>
      </c>
      <c r="D440" s="153">
        <v>3346.7928611</v>
      </c>
      <c r="E440" s="153">
        <v>3346.7928610999998</v>
      </c>
      <c r="F440" s="158">
        <f t="shared" si="27"/>
        <v>0.9999999999999999</v>
      </c>
      <c r="G440" s="29"/>
    </row>
    <row r="441" spans="1:7" ht="12.75" customHeight="1">
      <c r="A441" s="16">
        <v>5</v>
      </c>
      <c r="B441" s="33" t="s">
        <v>164</v>
      </c>
      <c r="C441" s="210">
        <v>39345140</v>
      </c>
      <c r="D441" s="153">
        <v>2130.2903269</v>
      </c>
      <c r="E441" s="153">
        <v>2130.2903048240996</v>
      </c>
      <c r="F441" s="158">
        <f t="shared" si="27"/>
        <v>0.9999999896371401</v>
      </c>
      <c r="G441" s="29"/>
    </row>
    <row r="442" spans="1:7" ht="12.75" customHeight="1">
      <c r="A442" s="16">
        <v>6</v>
      </c>
      <c r="B442" s="33" t="s">
        <v>165</v>
      </c>
      <c r="C442" s="210">
        <v>38607783</v>
      </c>
      <c r="D442" s="153">
        <v>2084.7070292</v>
      </c>
      <c r="E442" s="153">
        <v>2084.7070292</v>
      </c>
      <c r="F442" s="158">
        <f t="shared" si="27"/>
        <v>1</v>
      </c>
      <c r="G442" s="29"/>
    </row>
    <row r="443" spans="1:7" ht="12.75" customHeight="1">
      <c r="A443" s="16">
        <v>7</v>
      </c>
      <c r="B443" s="33" t="s">
        <v>166</v>
      </c>
      <c r="C443" s="210">
        <v>53372245</v>
      </c>
      <c r="D443" s="153">
        <v>2936.7052825</v>
      </c>
      <c r="E443" s="153">
        <v>2936.7052825</v>
      </c>
      <c r="F443" s="158">
        <f t="shared" si="27"/>
        <v>1</v>
      </c>
      <c r="G443" s="29"/>
    </row>
    <row r="444" spans="1:7" ht="12.75" customHeight="1">
      <c r="A444" s="16">
        <v>8</v>
      </c>
      <c r="B444" s="33" t="s">
        <v>167</v>
      </c>
      <c r="C444" s="210">
        <v>40544660</v>
      </c>
      <c r="D444" s="153">
        <v>2085.485948</v>
      </c>
      <c r="E444" s="153">
        <v>2085.485948</v>
      </c>
      <c r="F444" s="158">
        <f t="shared" si="27"/>
        <v>1</v>
      </c>
      <c r="G444" s="29"/>
    </row>
    <row r="445" spans="1:7" ht="12.75" customHeight="1">
      <c r="A445" s="16">
        <v>9</v>
      </c>
      <c r="B445" s="33" t="s">
        <v>168</v>
      </c>
      <c r="C445" s="210">
        <v>33548368</v>
      </c>
      <c r="D445" s="153">
        <v>1777.3035157</v>
      </c>
      <c r="E445" s="153">
        <v>1777.3035157</v>
      </c>
      <c r="F445" s="158">
        <f t="shared" si="27"/>
        <v>1</v>
      </c>
      <c r="G445" s="29"/>
    </row>
    <row r="446" spans="1:7" ht="12.75" customHeight="1">
      <c r="A446" s="16">
        <v>10</v>
      </c>
      <c r="B446" s="33" t="s">
        <v>169</v>
      </c>
      <c r="C446" s="210">
        <v>48856470</v>
      </c>
      <c r="D446" s="153">
        <v>2578.351971</v>
      </c>
      <c r="E446" s="153">
        <v>2578.351971</v>
      </c>
      <c r="F446" s="158">
        <f t="shared" si="27"/>
        <v>1</v>
      </c>
      <c r="G446" s="29"/>
    </row>
    <row r="447" spans="1:7" ht="12.75" customHeight="1">
      <c r="A447" s="16">
        <v>11</v>
      </c>
      <c r="B447" s="33" t="s">
        <v>170</v>
      </c>
      <c r="C447" s="210">
        <v>37916528</v>
      </c>
      <c r="D447" s="153">
        <v>2001.7509044</v>
      </c>
      <c r="E447" s="153">
        <v>2001.7509044</v>
      </c>
      <c r="F447" s="158">
        <f t="shared" si="27"/>
        <v>1</v>
      </c>
      <c r="G447" s="29"/>
    </row>
    <row r="448" spans="1:7" ht="12.75" customHeight="1">
      <c r="A448" s="16">
        <v>12</v>
      </c>
      <c r="B448" s="33" t="s">
        <v>171</v>
      </c>
      <c r="C448" s="210">
        <v>54855515</v>
      </c>
      <c r="D448" s="153">
        <v>2909.8858724</v>
      </c>
      <c r="E448" s="153">
        <v>2909.8858724</v>
      </c>
      <c r="F448" s="158">
        <f t="shared" si="27"/>
        <v>1</v>
      </c>
      <c r="G448" s="29"/>
    </row>
    <row r="449" spans="1:7" ht="12.75" customHeight="1">
      <c r="A449" s="16">
        <v>13</v>
      </c>
      <c r="B449" s="33" t="s">
        <v>172</v>
      </c>
      <c r="C449" s="210">
        <v>60976246</v>
      </c>
      <c r="D449" s="153">
        <v>3230.0639081</v>
      </c>
      <c r="E449" s="153">
        <v>3230.0639081</v>
      </c>
      <c r="F449" s="158">
        <f t="shared" si="27"/>
        <v>1</v>
      </c>
      <c r="G449" s="29"/>
    </row>
    <row r="450" spans="1:8" ht="12.75" customHeight="1">
      <c r="A450" s="32"/>
      <c r="B450" s="1" t="s">
        <v>27</v>
      </c>
      <c r="C450" s="208">
        <v>572327173</v>
      </c>
      <c r="D450" s="154">
        <v>30454.184887400002</v>
      </c>
      <c r="E450" s="154">
        <v>30454.1848653241</v>
      </c>
      <c r="F450" s="142">
        <f t="shared" si="27"/>
        <v>0.9999999992751111</v>
      </c>
      <c r="G450" s="29"/>
      <c r="H450" s="9" t="s">
        <v>12</v>
      </c>
    </row>
    <row r="451" spans="1:8" ht="13.5" customHeight="1">
      <c r="A451" s="69"/>
      <c r="B451" s="70"/>
      <c r="C451" s="71"/>
      <c r="D451" s="71"/>
      <c r="E451" s="72"/>
      <c r="F451" s="73"/>
      <c r="G451" s="74"/>
      <c r="H451" s="9" t="s">
        <v>12</v>
      </c>
    </row>
    <row r="452" spans="1:7" ht="13.5" customHeight="1">
      <c r="A452" s="45" t="s">
        <v>70</v>
      </c>
      <c r="B452" s="97"/>
      <c r="C452" s="97"/>
      <c r="D452" s="98"/>
      <c r="E452" s="98"/>
      <c r="F452" s="98"/>
      <c r="G452" s="98"/>
    </row>
    <row r="453" spans="1:7" ht="13.5" customHeight="1">
      <c r="A453" s="97"/>
      <c r="B453" s="97"/>
      <c r="C453" s="97"/>
      <c r="D453" s="98"/>
      <c r="E453" s="98"/>
      <c r="F453" s="98"/>
      <c r="G453" s="98"/>
    </row>
    <row r="454" spans="1:7" ht="13.5" customHeight="1">
      <c r="A454" s="45" t="s">
        <v>145</v>
      </c>
      <c r="B454" s="97"/>
      <c r="C454" s="97"/>
      <c r="D454" s="98"/>
      <c r="E454" s="98"/>
      <c r="F454" s="98"/>
      <c r="G454" s="98"/>
    </row>
    <row r="455" spans="1:7" ht="13.5" customHeight="1">
      <c r="A455" s="45" t="s">
        <v>186</v>
      </c>
      <c r="B455" s="97"/>
      <c r="C455" s="97"/>
      <c r="D455" s="98"/>
      <c r="E455" s="98"/>
      <c r="F455" s="98"/>
      <c r="G455" s="98"/>
    </row>
    <row r="456" spans="1:8" ht="36.75" customHeight="1">
      <c r="A456" s="85" t="s">
        <v>37</v>
      </c>
      <c r="B456" s="85" t="s">
        <v>38</v>
      </c>
      <c r="C456" s="85" t="s">
        <v>144</v>
      </c>
      <c r="D456" s="85" t="s">
        <v>114</v>
      </c>
      <c r="E456" s="85" t="s">
        <v>116</v>
      </c>
      <c r="F456" s="170"/>
      <c r="G456" s="100"/>
      <c r="H456" s="9" t="s">
        <v>12</v>
      </c>
    </row>
    <row r="457" spans="1:7" ht="14.25">
      <c r="A457" s="99">
        <v>1</v>
      </c>
      <c r="B457" s="99">
        <v>2</v>
      </c>
      <c r="C457" s="99">
        <v>3</v>
      </c>
      <c r="D457" s="99">
        <v>4</v>
      </c>
      <c r="E457" s="99" t="s">
        <v>115</v>
      </c>
      <c r="F457" s="167"/>
      <c r="G457" s="167"/>
    </row>
    <row r="458" spans="1:7" ht="12.75" customHeight="1">
      <c r="A458" s="16">
        <v>1</v>
      </c>
      <c r="B458" s="33" t="s">
        <v>160</v>
      </c>
      <c r="C458" s="168">
        <v>6345</v>
      </c>
      <c r="D458" s="168">
        <v>5982</v>
      </c>
      <c r="E458" s="168">
        <f>D458-C458</f>
        <v>-363</v>
      </c>
      <c r="F458" s="171"/>
      <c r="G458" s="40"/>
    </row>
    <row r="459" spans="1:7" ht="12.75" customHeight="1">
      <c r="A459" s="16">
        <v>2</v>
      </c>
      <c r="B459" s="33" t="s">
        <v>161</v>
      </c>
      <c r="C459" s="168">
        <v>5385</v>
      </c>
      <c r="D459" s="168">
        <v>5044</v>
      </c>
      <c r="E459" s="168">
        <f aca="true" t="shared" si="28" ref="E459:E471">D459-C459</f>
        <v>-341</v>
      </c>
      <c r="F459" s="171"/>
      <c r="G459" s="40"/>
    </row>
    <row r="460" spans="1:7" ht="12.75" customHeight="1">
      <c r="A460" s="16">
        <v>3</v>
      </c>
      <c r="B460" s="33" t="s">
        <v>162</v>
      </c>
      <c r="C460" s="168">
        <v>6264</v>
      </c>
      <c r="D460" s="168">
        <v>6184</v>
      </c>
      <c r="E460" s="168">
        <f t="shared" si="28"/>
        <v>-80</v>
      </c>
      <c r="F460" s="171"/>
      <c r="G460" s="40"/>
    </row>
    <row r="461" spans="1:7" ht="12.75" customHeight="1">
      <c r="A461" s="16">
        <v>4</v>
      </c>
      <c r="B461" s="33" t="s">
        <v>163</v>
      </c>
      <c r="C461" s="168">
        <v>8757</v>
      </c>
      <c r="D461" s="168">
        <v>8230</v>
      </c>
      <c r="E461" s="168">
        <f t="shared" si="28"/>
        <v>-527</v>
      </c>
      <c r="F461" s="171"/>
      <c r="G461" s="40"/>
    </row>
    <row r="462" spans="1:7" ht="12.75" customHeight="1">
      <c r="A462" s="16">
        <v>5</v>
      </c>
      <c r="B462" s="33" t="s">
        <v>164</v>
      </c>
      <c r="C462" s="168">
        <v>6475</v>
      </c>
      <c r="D462" s="168">
        <v>6284</v>
      </c>
      <c r="E462" s="168">
        <f t="shared" si="28"/>
        <v>-191</v>
      </c>
      <c r="F462" s="171"/>
      <c r="G462" s="40"/>
    </row>
    <row r="463" spans="1:7" ht="12.75" customHeight="1">
      <c r="A463" s="16">
        <v>6</v>
      </c>
      <c r="B463" s="33" t="s">
        <v>165</v>
      </c>
      <c r="C463" s="168">
        <v>5671</v>
      </c>
      <c r="D463" s="168">
        <v>5654</v>
      </c>
      <c r="E463" s="168">
        <f t="shared" si="28"/>
        <v>-17</v>
      </c>
      <c r="F463" s="171"/>
      <c r="G463" s="40"/>
    </row>
    <row r="464" spans="1:7" ht="12.75" customHeight="1">
      <c r="A464" s="16">
        <v>7</v>
      </c>
      <c r="B464" s="33" t="s">
        <v>166</v>
      </c>
      <c r="C464" s="168">
        <v>6752</v>
      </c>
      <c r="D464" s="168">
        <v>6618</v>
      </c>
      <c r="E464" s="168">
        <f t="shared" si="28"/>
        <v>-134</v>
      </c>
      <c r="F464" s="171"/>
      <c r="G464" s="40"/>
    </row>
    <row r="465" spans="1:7" ht="12.75" customHeight="1">
      <c r="A465" s="16">
        <v>8</v>
      </c>
      <c r="B465" s="33" t="s">
        <v>167</v>
      </c>
      <c r="C465" s="168">
        <v>6035</v>
      </c>
      <c r="D465" s="168">
        <v>5989</v>
      </c>
      <c r="E465" s="168">
        <f t="shared" si="28"/>
        <v>-46</v>
      </c>
      <c r="F465" s="171"/>
      <c r="G465" s="40"/>
    </row>
    <row r="466" spans="1:7" ht="12.75" customHeight="1">
      <c r="A466" s="16">
        <v>9</v>
      </c>
      <c r="B466" s="33" t="s">
        <v>168</v>
      </c>
      <c r="C466" s="168">
        <v>6455</v>
      </c>
      <c r="D466" s="168">
        <v>5737</v>
      </c>
      <c r="E466" s="168">
        <f t="shared" si="28"/>
        <v>-718</v>
      </c>
      <c r="F466" s="171"/>
      <c r="G466" s="40"/>
    </row>
    <row r="467" spans="1:7" ht="12.75" customHeight="1">
      <c r="A467" s="16">
        <v>10</v>
      </c>
      <c r="B467" s="33" t="s">
        <v>169</v>
      </c>
      <c r="C467" s="168">
        <v>8292</v>
      </c>
      <c r="D467" s="168">
        <v>8485</v>
      </c>
      <c r="E467" s="168">
        <f t="shared" si="28"/>
        <v>193</v>
      </c>
      <c r="F467" s="171"/>
      <c r="G467" s="40"/>
    </row>
    <row r="468" spans="1:7" ht="12.75" customHeight="1">
      <c r="A468" s="16">
        <v>11</v>
      </c>
      <c r="B468" s="33" t="s">
        <v>170</v>
      </c>
      <c r="C468" s="168">
        <v>6375</v>
      </c>
      <c r="D468" s="168">
        <v>6154</v>
      </c>
      <c r="E468" s="168">
        <f t="shared" si="28"/>
        <v>-221</v>
      </c>
      <c r="F468" s="171"/>
      <c r="G468" s="40"/>
    </row>
    <row r="469" spans="1:7" ht="12.75" customHeight="1">
      <c r="A469" s="16">
        <v>12</v>
      </c>
      <c r="B469" s="33" t="s">
        <v>171</v>
      </c>
      <c r="C469" s="168">
        <v>7620</v>
      </c>
      <c r="D469" s="168">
        <v>7520</v>
      </c>
      <c r="E469" s="168">
        <f t="shared" si="28"/>
        <v>-100</v>
      </c>
      <c r="F469" s="171"/>
      <c r="G469" s="40"/>
    </row>
    <row r="470" spans="1:7" ht="12.75" customHeight="1">
      <c r="A470" s="16">
        <v>13</v>
      </c>
      <c r="B470" s="33" t="s">
        <v>172</v>
      </c>
      <c r="C470" s="168">
        <v>7870</v>
      </c>
      <c r="D470" s="168">
        <v>7262</v>
      </c>
      <c r="E470" s="168">
        <f t="shared" si="28"/>
        <v>-608</v>
      </c>
      <c r="F470" s="171"/>
      <c r="G470" s="40"/>
    </row>
    <row r="471" spans="1:7" ht="15" customHeight="1">
      <c r="A471" s="32"/>
      <c r="B471" s="1" t="s">
        <v>27</v>
      </c>
      <c r="C471" s="169">
        <v>88296</v>
      </c>
      <c r="D471" s="169">
        <v>85143</v>
      </c>
      <c r="E471" s="169">
        <f t="shared" si="28"/>
        <v>-3153</v>
      </c>
      <c r="F471" s="172"/>
      <c r="G471" s="36"/>
    </row>
    <row r="472" spans="1:7" ht="15" customHeight="1">
      <c r="A472" s="38"/>
      <c r="B472" s="2"/>
      <c r="C472" s="165"/>
      <c r="D472" s="166"/>
      <c r="E472" s="166"/>
      <c r="F472" s="166"/>
      <c r="G472" s="36"/>
    </row>
    <row r="473" spans="1:7" ht="15" customHeight="1">
      <c r="A473" s="38"/>
      <c r="B473" s="2"/>
      <c r="C473" s="165"/>
      <c r="D473" s="166"/>
      <c r="E473" s="166"/>
      <c r="F473" s="166"/>
      <c r="G473" s="36"/>
    </row>
    <row r="474" spans="1:7" ht="13.5" customHeight="1">
      <c r="A474" s="45" t="s">
        <v>71</v>
      </c>
      <c r="B474" s="97"/>
      <c r="C474" s="97"/>
      <c r="D474" s="98"/>
      <c r="E474" s="98"/>
      <c r="F474" s="98"/>
      <c r="G474" s="98"/>
    </row>
    <row r="475" spans="1:7" ht="13.5" customHeight="1">
      <c r="A475" s="45" t="s">
        <v>187</v>
      </c>
      <c r="B475" s="97"/>
      <c r="C475" s="97"/>
      <c r="D475" s="98"/>
      <c r="E475" s="98"/>
      <c r="F475" s="98"/>
      <c r="G475" s="98"/>
    </row>
    <row r="476" spans="1:7" ht="42" customHeight="1">
      <c r="A476" s="15" t="s">
        <v>37</v>
      </c>
      <c r="B476" s="15" t="s">
        <v>38</v>
      </c>
      <c r="C476" s="15" t="s">
        <v>146</v>
      </c>
      <c r="D476" s="15" t="s">
        <v>224</v>
      </c>
      <c r="E476" s="15" t="s">
        <v>72</v>
      </c>
      <c r="F476" s="15" t="s">
        <v>73</v>
      </c>
      <c r="G476" s="15" t="s">
        <v>74</v>
      </c>
    </row>
    <row r="477" spans="1:7" ht="14.25">
      <c r="A477" s="99">
        <v>1</v>
      </c>
      <c r="B477" s="99">
        <v>2</v>
      </c>
      <c r="C477" s="99">
        <v>3</v>
      </c>
      <c r="D477" s="99">
        <v>4</v>
      </c>
      <c r="E477" s="99">
        <v>5</v>
      </c>
      <c r="F477" s="99">
        <v>6</v>
      </c>
      <c r="G477" s="99">
        <v>7</v>
      </c>
    </row>
    <row r="478" spans="1:8" ht="12.75" customHeight="1">
      <c r="A478" s="179">
        <v>1</v>
      </c>
      <c r="B478" s="33" t="s">
        <v>160</v>
      </c>
      <c r="C478" s="178">
        <v>634.5</v>
      </c>
      <c r="D478" s="178">
        <v>12.35</v>
      </c>
      <c r="E478" s="178">
        <v>611.56</v>
      </c>
      <c r="F478" s="178">
        <f>D478+E478</f>
        <v>623.91</v>
      </c>
      <c r="G478" s="188">
        <f>F478/C478</f>
        <v>0.9833096926713948</v>
      </c>
      <c r="H478" s="181"/>
    </row>
    <row r="479" spans="1:8" ht="12.75" customHeight="1">
      <c r="A479" s="179">
        <v>2</v>
      </c>
      <c r="B479" s="33" t="s">
        <v>161</v>
      </c>
      <c r="C479" s="178">
        <v>538.5</v>
      </c>
      <c r="D479" s="178">
        <v>11.23</v>
      </c>
      <c r="E479" s="178">
        <v>519.03</v>
      </c>
      <c r="F479" s="178">
        <f aca="true" t="shared" si="29" ref="F479:F490">D479+E479</f>
        <v>530.26</v>
      </c>
      <c r="G479" s="188">
        <f aca="true" t="shared" si="30" ref="G479:G490">F479/C479</f>
        <v>0.9846982358402971</v>
      </c>
      <c r="H479" s="181"/>
    </row>
    <row r="480" spans="1:8" ht="12.75" customHeight="1">
      <c r="A480" s="179">
        <v>3</v>
      </c>
      <c r="B480" s="33" t="s">
        <v>162</v>
      </c>
      <c r="C480" s="178">
        <v>626.4000000000001</v>
      </c>
      <c r="D480" s="178">
        <v>12.78</v>
      </c>
      <c r="E480" s="178">
        <v>603.75</v>
      </c>
      <c r="F480" s="178">
        <f t="shared" si="29"/>
        <v>616.53</v>
      </c>
      <c r="G480" s="188">
        <f t="shared" si="30"/>
        <v>0.9842432950191569</v>
      </c>
      <c r="H480" s="181"/>
    </row>
    <row r="481" spans="1:8" ht="12.75" customHeight="1">
      <c r="A481" s="179">
        <v>4</v>
      </c>
      <c r="B481" s="33" t="s">
        <v>163</v>
      </c>
      <c r="C481" s="178">
        <v>875.7</v>
      </c>
      <c r="D481" s="178">
        <v>16.81</v>
      </c>
      <c r="E481" s="178">
        <v>848.04</v>
      </c>
      <c r="F481" s="178">
        <f t="shared" si="29"/>
        <v>864.8499999999999</v>
      </c>
      <c r="G481" s="188">
        <f t="shared" si="30"/>
        <v>0.9876099120703435</v>
      </c>
      <c r="H481" s="181"/>
    </row>
    <row r="482" spans="1:8" ht="12.75" customHeight="1">
      <c r="A482" s="179">
        <v>5</v>
      </c>
      <c r="B482" s="33" t="s">
        <v>164</v>
      </c>
      <c r="C482" s="178">
        <v>647.5</v>
      </c>
      <c r="D482" s="178">
        <v>14.45</v>
      </c>
      <c r="E482" s="178">
        <v>624.0899999999999</v>
      </c>
      <c r="F482" s="178">
        <f t="shared" si="29"/>
        <v>638.54</v>
      </c>
      <c r="G482" s="188">
        <f t="shared" si="30"/>
        <v>0.9861621621621621</v>
      </c>
      <c r="H482" s="181"/>
    </row>
    <row r="483" spans="1:8" ht="12.75" customHeight="1">
      <c r="A483" s="179">
        <v>6</v>
      </c>
      <c r="B483" s="33" t="s">
        <v>165</v>
      </c>
      <c r="C483" s="178">
        <v>567.1</v>
      </c>
      <c r="D483" s="178">
        <v>14.91</v>
      </c>
      <c r="E483" s="178">
        <v>546.59</v>
      </c>
      <c r="F483" s="178">
        <f t="shared" si="29"/>
        <v>561.5</v>
      </c>
      <c r="G483" s="188">
        <f t="shared" si="30"/>
        <v>0.9901251983777111</v>
      </c>
      <c r="H483" s="181"/>
    </row>
    <row r="484" spans="1:8" ht="12.75" customHeight="1">
      <c r="A484" s="179">
        <v>7</v>
      </c>
      <c r="B484" s="33" t="s">
        <v>166</v>
      </c>
      <c r="C484" s="178">
        <v>675.2</v>
      </c>
      <c r="D484" s="178">
        <v>13.3</v>
      </c>
      <c r="E484" s="178">
        <v>650.79</v>
      </c>
      <c r="F484" s="178">
        <f t="shared" si="29"/>
        <v>664.0899999999999</v>
      </c>
      <c r="G484" s="188">
        <f t="shared" si="30"/>
        <v>0.9835456161137439</v>
      </c>
      <c r="H484" s="181"/>
    </row>
    <row r="485" spans="1:8" ht="12.75" customHeight="1">
      <c r="A485" s="179">
        <v>8</v>
      </c>
      <c r="B485" s="33" t="s">
        <v>167</v>
      </c>
      <c r="C485" s="178">
        <v>603.5</v>
      </c>
      <c r="D485" s="178">
        <v>13.38</v>
      </c>
      <c r="E485" s="178">
        <v>581.68</v>
      </c>
      <c r="F485" s="178">
        <f t="shared" si="29"/>
        <v>595.06</v>
      </c>
      <c r="G485" s="188">
        <f t="shared" si="30"/>
        <v>0.9860149130074564</v>
      </c>
      <c r="H485" s="181"/>
    </row>
    <row r="486" spans="1:8" ht="12.75" customHeight="1">
      <c r="A486" s="179">
        <v>9</v>
      </c>
      <c r="B486" s="33" t="s">
        <v>168</v>
      </c>
      <c r="C486" s="178">
        <v>645.5</v>
      </c>
      <c r="D486" s="178">
        <v>10.57</v>
      </c>
      <c r="E486" s="178">
        <v>622.16</v>
      </c>
      <c r="F486" s="178">
        <f t="shared" si="29"/>
        <v>632.73</v>
      </c>
      <c r="G486" s="188">
        <f t="shared" si="30"/>
        <v>0.9802168861347793</v>
      </c>
      <c r="H486" s="181"/>
    </row>
    <row r="487" spans="1:8" ht="12.75" customHeight="1">
      <c r="A487" s="179">
        <v>10</v>
      </c>
      <c r="B487" s="33" t="s">
        <v>169</v>
      </c>
      <c r="C487" s="178">
        <v>829.1999999999999</v>
      </c>
      <c r="D487" s="178">
        <v>18.389999999999997</v>
      </c>
      <c r="E487" s="178">
        <v>799.22</v>
      </c>
      <c r="F487" s="178">
        <f t="shared" si="29"/>
        <v>817.61</v>
      </c>
      <c r="G487" s="188">
        <f t="shared" si="30"/>
        <v>0.9860226724553788</v>
      </c>
      <c r="H487" s="181"/>
    </row>
    <row r="488" spans="1:8" ht="12.75" customHeight="1">
      <c r="A488" s="179">
        <v>11</v>
      </c>
      <c r="B488" s="33" t="s">
        <v>170</v>
      </c>
      <c r="C488" s="178">
        <v>637.5</v>
      </c>
      <c r="D488" s="178">
        <v>13.46</v>
      </c>
      <c r="E488" s="178">
        <v>614.4399999999999</v>
      </c>
      <c r="F488" s="178">
        <f t="shared" si="29"/>
        <v>627.9</v>
      </c>
      <c r="G488" s="188">
        <f t="shared" si="30"/>
        <v>0.9849411764705882</v>
      </c>
      <c r="H488" s="181"/>
    </row>
    <row r="489" spans="1:8" ht="12.75" customHeight="1">
      <c r="A489" s="179">
        <v>12</v>
      </c>
      <c r="B489" s="33" t="s">
        <v>171</v>
      </c>
      <c r="C489" s="178">
        <v>762</v>
      </c>
      <c r="D489" s="178">
        <v>19.75</v>
      </c>
      <c r="E489" s="178">
        <v>734.43</v>
      </c>
      <c r="F489" s="178">
        <f t="shared" si="29"/>
        <v>754.18</v>
      </c>
      <c r="G489" s="188">
        <f t="shared" si="30"/>
        <v>0.9897375328083989</v>
      </c>
      <c r="H489" s="181"/>
    </row>
    <row r="490" spans="1:8" ht="12.75" customHeight="1">
      <c r="A490" s="179">
        <v>13</v>
      </c>
      <c r="B490" s="33" t="s">
        <v>172</v>
      </c>
      <c r="C490" s="178">
        <v>787</v>
      </c>
      <c r="D490" s="178">
        <v>17.8</v>
      </c>
      <c r="E490" s="178">
        <v>758.51</v>
      </c>
      <c r="F490" s="178">
        <f t="shared" si="29"/>
        <v>776.31</v>
      </c>
      <c r="G490" s="188">
        <f t="shared" si="30"/>
        <v>0.9864167725540025</v>
      </c>
      <c r="H490" s="181"/>
    </row>
    <row r="491" spans="1:7" ht="15" customHeight="1">
      <c r="A491" s="32"/>
      <c r="B491" s="1" t="s">
        <v>27</v>
      </c>
      <c r="C491" s="154">
        <v>8829.6</v>
      </c>
      <c r="D491" s="154">
        <v>189.18000000000004</v>
      </c>
      <c r="E491" s="154">
        <v>8514.29</v>
      </c>
      <c r="F491" s="154">
        <f>D491+E491</f>
        <v>8703.470000000001</v>
      </c>
      <c r="G491" s="37">
        <f>F491/C491</f>
        <v>0.9857150946815258</v>
      </c>
    </row>
    <row r="492" spans="1:7" ht="13.5" customHeight="1">
      <c r="A492" s="69"/>
      <c r="B492" s="70"/>
      <c r="C492" s="71"/>
      <c r="D492" s="71"/>
      <c r="E492" s="72"/>
      <c r="F492" s="73"/>
      <c r="G492" s="74"/>
    </row>
    <row r="493" spans="1:7" ht="13.5" customHeight="1">
      <c r="A493" s="45" t="s">
        <v>75</v>
      </c>
      <c r="B493" s="97"/>
      <c r="C493" s="97"/>
      <c r="D493" s="97"/>
      <c r="E493" s="98"/>
      <c r="F493" s="98"/>
      <c r="G493" s="98"/>
    </row>
    <row r="494" spans="1:7" ht="13.5" customHeight="1">
      <c r="A494" s="45" t="s">
        <v>186</v>
      </c>
      <c r="B494" s="97"/>
      <c r="C494" s="97"/>
      <c r="D494" s="97"/>
      <c r="E494" s="98"/>
      <c r="F494" s="98"/>
      <c r="G494" s="98"/>
    </row>
    <row r="495" spans="1:7" ht="42.75">
      <c r="A495" s="15" t="s">
        <v>37</v>
      </c>
      <c r="B495" s="15" t="s">
        <v>38</v>
      </c>
      <c r="C495" s="15" t="s">
        <v>147</v>
      </c>
      <c r="D495" s="15" t="s">
        <v>76</v>
      </c>
      <c r="E495" s="15" t="s">
        <v>77</v>
      </c>
      <c r="F495" s="15" t="s">
        <v>78</v>
      </c>
      <c r="G495" s="100"/>
    </row>
    <row r="496" spans="1:7" ht="15">
      <c r="A496" s="99">
        <v>1</v>
      </c>
      <c r="B496" s="99">
        <v>2</v>
      </c>
      <c r="C496" s="99">
        <v>3</v>
      </c>
      <c r="D496" s="99">
        <v>4</v>
      </c>
      <c r="E496" s="99">
        <v>5</v>
      </c>
      <c r="F496" s="99">
        <v>6</v>
      </c>
      <c r="G496" s="100"/>
    </row>
    <row r="497" spans="1:7" ht="12.75" customHeight="1">
      <c r="A497" s="16">
        <v>1</v>
      </c>
      <c r="B497" s="33" t="s">
        <v>160</v>
      </c>
      <c r="C497" s="178">
        <v>634.5</v>
      </c>
      <c r="D497" s="178">
        <v>623.91</v>
      </c>
      <c r="E497" s="178">
        <v>598.2</v>
      </c>
      <c r="F497" s="204">
        <f>E497/C497</f>
        <v>0.9427895981087471</v>
      </c>
      <c r="G497" s="29"/>
    </row>
    <row r="498" spans="1:7" ht="12.75" customHeight="1">
      <c r="A498" s="16">
        <v>2</v>
      </c>
      <c r="B498" s="33" t="s">
        <v>161</v>
      </c>
      <c r="C498" s="178">
        <v>538.5</v>
      </c>
      <c r="D498" s="178">
        <v>530.26</v>
      </c>
      <c r="E498" s="178">
        <v>504.4</v>
      </c>
      <c r="F498" s="204">
        <f aca="true" t="shared" si="31" ref="F498:F510">E498/C498</f>
        <v>0.9366759517177344</v>
      </c>
      <c r="G498" s="29"/>
    </row>
    <row r="499" spans="1:7" ht="12.75" customHeight="1">
      <c r="A499" s="16">
        <v>3</v>
      </c>
      <c r="B499" s="33" t="s">
        <v>162</v>
      </c>
      <c r="C499" s="178">
        <v>626.4000000000001</v>
      </c>
      <c r="D499" s="178">
        <v>616.53</v>
      </c>
      <c r="E499" s="178">
        <v>618.4</v>
      </c>
      <c r="F499" s="204">
        <f t="shared" si="31"/>
        <v>0.987228607918263</v>
      </c>
      <c r="G499" s="29"/>
    </row>
    <row r="500" spans="1:7" ht="12.75" customHeight="1">
      <c r="A500" s="16">
        <v>4</v>
      </c>
      <c r="B500" s="33" t="s">
        <v>163</v>
      </c>
      <c r="C500" s="178">
        <v>875.7</v>
      </c>
      <c r="D500" s="178">
        <v>864.8499999999999</v>
      </c>
      <c r="E500" s="178">
        <v>823</v>
      </c>
      <c r="F500" s="204">
        <f t="shared" si="31"/>
        <v>0.939819572913098</v>
      </c>
      <c r="G500" s="29"/>
    </row>
    <row r="501" spans="1:7" ht="12.75" customHeight="1">
      <c r="A501" s="16">
        <v>5</v>
      </c>
      <c r="B501" s="33" t="s">
        <v>164</v>
      </c>
      <c r="C501" s="178">
        <v>647.5</v>
      </c>
      <c r="D501" s="178">
        <v>638.54</v>
      </c>
      <c r="E501" s="178">
        <v>628.4</v>
      </c>
      <c r="F501" s="204">
        <f t="shared" si="31"/>
        <v>0.9705019305019305</v>
      </c>
      <c r="G501" s="29"/>
    </row>
    <row r="502" spans="1:7" ht="12.75" customHeight="1">
      <c r="A502" s="16">
        <v>6</v>
      </c>
      <c r="B502" s="33" t="s">
        <v>165</v>
      </c>
      <c r="C502" s="178">
        <v>567.1</v>
      </c>
      <c r="D502" s="178">
        <v>561.5</v>
      </c>
      <c r="E502" s="178">
        <v>565.4</v>
      </c>
      <c r="F502" s="204">
        <f t="shared" si="31"/>
        <v>0.9970022923646622</v>
      </c>
      <c r="G502" s="29"/>
    </row>
    <row r="503" spans="1:7" ht="12.75" customHeight="1">
      <c r="A503" s="16">
        <v>7</v>
      </c>
      <c r="B503" s="33" t="s">
        <v>166</v>
      </c>
      <c r="C503" s="178">
        <v>675.2</v>
      </c>
      <c r="D503" s="178">
        <v>664.0899999999999</v>
      </c>
      <c r="E503" s="178">
        <v>661.8</v>
      </c>
      <c r="F503" s="204">
        <f t="shared" si="31"/>
        <v>0.9801540284360188</v>
      </c>
      <c r="G503" s="29"/>
    </row>
    <row r="504" spans="1:7" ht="12.75" customHeight="1">
      <c r="A504" s="16">
        <v>8</v>
      </c>
      <c r="B504" s="33" t="s">
        <v>167</v>
      </c>
      <c r="C504" s="178">
        <v>603.5</v>
      </c>
      <c r="D504" s="178">
        <v>595.06</v>
      </c>
      <c r="E504" s="178">
        <v>598.9</v>
      </c>
      <c r="F504" s="204">
        <f t="shared" si="31"/>
        <v>0.9923777961888981</v>
      </c>
      <c r="G504" s="29"/>
    </row>
    <row r="505" spans="1:7" ht="12.75" customHeight="1">
      <c r="A505" s="16">
        <v>9</v>
      </c>
      <c r="B505" s="33" t="s">
        <v>168</v>
      </c>
      <c r="C505" s="178">
        <v>645.5</v>
      </c>
      <c r="D505" s="178">
        <v>632.73</v>
      </c>
      <c r="E505" s="178">
        <v>573.7</v>
      </c>
      <c r="F505" s="204">
        <f t="shared" si="31"/>
        <v>0.8887683965917894</v>
      </c>
      <c r="G505" s="29"/>
    </row>
    <row r="506" spans="1:7" ht="12.75" customHeight="1">
      <c r="A506" s="16">
        <v>10</v>
      </c>
      <c r="B506" s="33" t="s">
        <v>169</v>
      </c>
      <c r="C506" s="178">
        <v>829.1999999999999</v>
      </c>
      <c r="D506" s="178">
        <v>817.61</v>
      </c>
      <c r="E506" s="178">
        <v>848.5</v>
      </c>
      <c r="F506" s="204">
        <f t="shared" si="31"/>
        <v>1.0232754462132176</v>
      </c>
      <c r="G506" s="29"/>
    </row>
    <row r="507" spans="1:7" ht="12.75" customHeight="1">
      <c r="A507" s="16">
        <v>11</v>
      </c>
      <c r="B507" s="33" t="s">
        <v>170</v>
      </c>
      <c r="C507" s="178">
        <v>637.5</v>
      </c>
      <c r="D507" s="178">
        <v>627.9</v>
      </c>
      <c r="E507" s="178">
        <v>615.4</v>
      </c>
      <c r="F507" s="204">
        <f t="shared" si="31"/>
        <v>0.9653333333333333</v>
      </c>
      <c r="G507" s="29"/>
    </row>
    <row r="508" spans="1:7" ht="12.75" customHeight="1">
      <c r="A508" s="16">
        <v>12</v>
      </c>
      <c r="B508" s="33" t="s">
        <v>171</v>
      </c>
      <c r="C508" s="178">
        <v>762</v>
      </c>
      <c r="D508" s="178">
        <v>754.18</v>
      </c>
      <c r="E508" s="178">
        <v>752</v>
      </c>
      <c r="F508" s="204">
        <f t="shared" si="31"/>
        <v>0.9868766404199475</v>
      </c>
      <c r="G508" s="29"/>
    </row>
    <row r="509" spans="1:7" ht="12.75" customHeight="1">
      <c r="A509" s="16">
        <v>13</v>
      </c>
      <c r="B509" s="33" t="s">
        <v>172</v>
      </c>
      <c r="C509" s="178">
        <v>787</v>
      </c>
      <c r="D509" s="178">
        <v>776.31</v>
      </c>
      <c r="E509" s="178">
        <v>726.2</v>
      </c>
      <c r="F509" s="204">
        <f t="shared" si="31"/>
        <v>0.9227445997458704</v>
      </c>
      <c r="G509" s="29"/>
    </row>
    <row r="510" spans="1:8" ht="14.25" customHeight="1">
      <c r="A510" s="32"/>
      <c r="B510" s="1" t="s">
        <v>27</v>
      </c>
      <c r="C510" s="154">
        <v>8829.6</v>
      </c>
      <c r="D510" s="154">
        <v>8703.470000000001</v>
      </c>
      <c r="E510" s="154">
        <v>8514.3</v>
      </c>
      <c r="F510" s="161">
        <f t="shared" si="31"/>
        <v>0.9642905680891546</v>
      </c>
      <c r="G510" s="29"/>
      <c r="H510" s="9" t="s">
        <v>12</v>
      </c>
    </row>
    <row r="511" spans="1:7" ht="13.5" customHeight="1">
      <c r="A511" s="101"/>
      <c r="B511" s="3"/>
      <c r="C511" s="288"/>
      <c r="D511" s="102"/>
      <c r="E511" s="103"/>
      <c r="F511" s="102"/>
      <c r="G511" s="126"/>
    </row>
    <row r="512" spans="1:7" ht="13.5" customHeight="1">
      <c r="A512" s="45" t="s">
        <v>79</v>
      </c>
      <c r="B512" s="97"/>
      <c r="C512" s="97"/>
      <c r="D512" s="97"/>
      <c r="E512" s="98"/>
      <c r="F512" s="98"/>
      <c r="G512" s="98"/>
    </row>
    <row r="513" spans="1:7" ht="13.5" customHeight="1">
      <c r="A513" s="45" t="s">
        <v>186</v>
      </c>
      <c r="B513" s="97"/>
      <c r="C513" s="97"/>
      <c r="D513" s="97"/>
      <c r="E513" s="98"/>
      <c r="F513" s="98"/>
      <c r="G513" s="98"/>
    </row>
    <row r="514" spans="1:7" ht="69" customHeight="1">
      <c r="A514" s="15" t="s">
        <v>37</v>
      </c>
      <c r="B514" s="15" t="s">
        <v>38</v>
      </c>
      <c r="C514" s="15" t="s">
        <v>147</v>
      </c>
      <c r="D514" s="15" t="s">
        <v>76</v>
      </c>
      <c r="E514" s="15" t="s">
        <v>229</v>
      </c>
      <c r="F514" s="15" t="s">
        <v>148</v>
      </c>
      <c r="G514" s="104"/>
    </row>
    <row r="515" spans="1:7" ht="14.25" customHeight="1">
      <c r="A515" s="99">
        <v>1</v>
      </c>
      <c r="B515" s="99">
        <v>2</v>
      </c>
      <c r="C515" s="99">
        <v>3</v>
      </c>
      <c r="D515" s="99">
        <v>4</v>
      </c>
      <c r="E515" s="99">
        <v>5</v>
      </c>
      <c r="F515" s="99">
        <v>6</v>
      </c>
      <c r="G515" s="104"/>
    </row>
    <row r="516" spans="1:7" ht="12.75" customHeight="1">
      <c r="A516" s="16">
        <v>1</v>
      </c>
      <c r="B516" s="33" t="s">
        <v>160</v>
      </c>
      <c r="C516" s="178">
        <v>634.5</v>
      </c>
      <c r="D516" s="178">
        <v>623.91</v>
      </c>
      <c r="E516" s="159">
        <v>25.70999999999995</v>
      </c>
      <c r="F516" s="160">
        <f>E516/C516</f>
        <v>0.04052009456264768</v>
      </c>
      <c r="G516" s="29"/>
    </row>
    <row r="517" spans="1:7" ht="12.75" customHeight="1">
      <c r="A517" s="16">
        <v>2</v>
      </c>
      <c r="B517" s="33" t="s">
        <v>161</v>
      </c>
      <c r="C517" s="178">
        <v>538.5</v>
      </c>
      <c r="D517" s="178">
        <v>530.26</v>
      </c>
      <c r="E517" s="159">
        <v>25.859999999999985</v>
      </c>
      <c r="F517" s="160">
        <f aca="true" t="shared" si="32" ref="F517:F528">E517/C517</f>
        <v>0.048022284122562646</v>
      </c>
      <c r="G517" s="29"/>
    </row>
    <row r="518" spans="1:7" ht="12.75" customHeight="1">
      <c r="A518" s="16">
        <v>3</v>
      </c>
      <c r="B518" s="33" t="s">
        <v>162</v>
      </c>
      <c r="C518" s="178">
        <v>626.4000000000001</v>
      </c>
      <c r="D518" s="178">
        <v>616.53</v>
      </c>
      <c r="E518" s="159">
        <v>-1.870000000000033</v>
      </c>
      <c r="F518" s="160">
        <f t="shared" si="32"/>
        <v>-0.0029853128991060547</v>
      </c>
      <c r="G518" s="29"/>
    </row>
    <row r="519" spans="1:7" ht="12.75" customHeight="1">
      <c r="A519" s="16">
        <v>4</v>
      </c>
      <c r="B519" s="33" t="s">
        <v>163</v>
      </c>
      <c r="C519" s="178">
        <v>875.7</v>
      </c>
      <c r="D519" s="178">
        <v>864.8499999999999</v>
      </c>
      <c r="E519" s="159">
        <v>41.85000000000005</v>
      </c>
      <c r="F519" s="160">
        <f t="shared" si="32"/>
        <v>0.04779033915724569</v>
      </c>
      <c r="G519" s="29"/>
    </row>
    <row r="520" spans="1:7" ht="12.75" customHeight="1">
      <c r="A520" s="16">
        <v>5</v>
      </c>
      <c r="B520" s="33" t="s">
        <v>164</v>
      </c>
      <c r="C520" s="178">
        <v>647.5</v>
      </c>
      <c r="D520" s="178">
        <v>638.54</v>
      </c>
      <c r="E520" s="159">
        <v>10.139999999999958</v>
      </c>
      <c r="F520" s="160">
        <f t="shared" si="32"/>
        <v>0.015660231660231595</v>
      </c>
      <c r="G520" s="29"/>
    </row>
    <row r="521" spans="1:7" ht="12.75" customHeight="1">
      <c r="A521" s="16">
        <v>6</v>
      </c>
      <c r="B521" s="33" t="s">
        <v>165</v>
      </c>
      <c r="C521" s="178">
        <v>567.1</v>
      </c>
      <c r="D521" s="178">
        <v>561.5</v>
      </c>
      <c r="E521" s="159">
        <v>-3.8999999999999773</v>
      </c>
      <c r="F521" s="160">
        <f t="shared" si="32"/>
        <v>-0.0068770939869511145</v>
      </c>
      <c r="G521" s="29"/>
    </row>
    <row r="522" spans="1:7" ht="12.75" customHeight="1">
      <c r="A522" s="16">
        <v>7</v>
      </c>
      <c r="B522" s="33" t="s">
        <v>166</v>
      </c>
      <c r="C522" s="178">
        <v>675.2</v>
      </c>
      <c r="D522" s="178">
        <v>664.0899999999999</v>
      </c>
      <c r="E522" s="159">
        <v>2.289999999999992</v>
      </c>
      <c r="F522" s="160">
        <f t="shared" si="32"/>
        <v>0.0033915876777251067</v>
      </c>
      <c r="G522" s="29"/>
    </row>
    <row r="523" spans="1:7" ht="12.75" customHeight="1">
      <c r="A523" s="16">
        <v>8</v>
      </c>
      <c r="B523" s="33" t="s">
        <v>167</v>
      </c>
      <c r="C523" s="178">
        <v>603.5</v>
      </c>
      <c r="D523" s="178">
        <v>595.06</v>
      </c>
      <c r="E523" s="159">
        <v>-3.840000000000032</v>
      </c>
      <c r="F523" s="160">
        <f t="shared" si="32"/>
        <v>-0.0063628831814416436</v>
      </c>
      <c r="G523" s="29"/>
    </row>
    <row r="524" spans="1:7" ht="12.75" customHeight="1">
      <c r="A524" s="16">
        <v>9</v>
      </c>
      <c r="B524" s="33" t="s">
        <v>168</v>
      </c>
      <c r="C524" s="178">
        <v>645.5</v>
      </c>
      <c r="D524" s="178">
        <v>632.73</v>
      </c>
      <c r="E524" s="159">
        <v>59.03</v>
      </c>
      <c r="F524" s="160">
        <f t="shared" si="32"/>
        <v>0.09144848954298994</v>
      </c>
      <c r="G524" s="29"/>
    </row>
    <row r="525" spans="1:7" ht="12.75" customHeight="1">
      <c r="A525" s="16">
        <v>10</v>
      </c>
      <c r="B525" s="33" t="s">
        <v>169</v>
      </c>
      <c r="C525" s="178">
        <v>829.1999999999999</v>
      </c>
      <c r="D525" s="178">
        <v>817.61</v>
      </c>
      <c r="E525" s="159">
        <v>-30.889999999999986</v>
      </c>
      <c r="F525" s="160">
        <f t="shared" si="32"/>
        <v>-0.037252773757838864</v>
      </c>
      <c r="G525" s="29"/>
    </row>
    <row r="526" spans="1:7" ht="12.75" customHeight="1">
      <c r="A526" s="16">
        <v>11</v>
      </c>
      <c r="B526" s="33" t="s">
        <v>170</v>
      </c>
      <c r="C526" s="178">
        <v>637.5</v>
      </c>
      <c r="D526" s="178">
        <v>627.9</v>
      </c>
      <c r="E526" s="159">
        <v>12.5</v>
      </c>
      <c r="F526" s="160">
        <f t="shared" si="32"/>
        <v>0.0196078431372549</v>
      </c>
      <c r="G526" s="29"/>
    </row>
    <row r="527" spans="1:7" ht="12.75" customHeight="1">
      <c r="A527" s="16">
        <v>12</v>
      </c>
      <c r="B527" s="33" t="s">
        <v>171</v>
      </c>
      <c r="C527" s="178">
        <v>762</v>
      </c>
      <c r="D527" s="178">
        <v>754.18</v>
      </c>
      <c r="E527" s="159">
        <v>2.180000000000007</v>
      </c>
      <c r="F527" s="160">
        <f t="shared" si="32"/>
        <v>0.0028608923884514527</v>
      </c>
      <c r="G527" s="29"/>
    </row>
    <row r="528" spans="1:7" ht="12.75" customHeight="1">
      <c r="A528" s="16">
        <v>13</v>
      </c>
      <c r="B528" s="33" t="s">
        <v>172</v>
      </c>
      <c r="C528" s="178">
        <v>787</v>
      </c>
      <c r="D528" s="178">
        <v>776.31</v>
      </c>
      <c r="E528" s="159">
        <v>50.11000000000007</v>
      </c>
      <c r="F528" s="160">
        <f t="shared" si="32"/>
        <v>0.06367217280813224</v>
      </c>
      <c r="G528" s="29"/>
    </row>
    <row r="529" spans="1:7" ht="12.75" customHeight="1">
      <c r="A529" s="32"/>
      <c r="B529" s="1" t="s">
        <v>27</v>
      </c>
      <c r="C529" s="154">
        <v>8829.6</v>
      </c>
      <c r="D529" s="154">
        <v>8703.470000000001</v>
      </c>
      <c r="E529" s="154">
        <v>189.17000000000002</v>
      </c>
      <c r="F529" s="161">
        <f>E529/C529</f>
        <v>0.021424526592371117</v>
      </c>
      <c r="G529" s="29"/>
    </row>
    <row r="530" spans="1:7" ht="12.75" customHeight="1">
      <c r="A530" s="38"/>
      <c r="B530" s="2"/>
      <c r="C530" s="166"/>
      <c r="D530" s="166"/>
      <c r="E530" s="166"/>
      <c r="F530" s="172"/>
      <c r="G530" s="29"/>
    </row>
    <row r="531" ht="24" customHeight="1">
      <c r="A531" s="45" t="s">
        <v>80</v>
      </c>
    </row>
    <row r="532" ht="9" customHeight="1"/>
    <row r="533" ht="14.25">
      <c r="A533" s="8" t="s">
        <v>81</v>
      </c>
    </row>
    <row r="534" spans="1:7" ht="30" customHeight="1">
      <c r="A534" s="179" t="s">
        <v>20</v>
      </c>
      <c r="B534" s="179"/>
      <c r="C534" s="180" t="s">
        <v>34</v>
      </c>
      <c r="D534" s="180" t="s">
        <v>35</v>
      </c>
      <c r="E534" s="180" t="s">
        <v>6</v>
      </c>
      <c r="F534" s="180" t="s">
        <v>28</v>
      </c>
      <c r="G534" s="181"/>
    </row>
    <row r="535" spans="1:7" ht="13.5" customHeight="1">
      <c r="A535" s="251">
        <v>1</v>
      </c>
      <c r="B535" s="251">
        <v>2</v>
      </c>
      <c r="C535" s="251">
        <v>3</v>
      </c>
      <c r="D535" s="251">
        <v>4</v>
      </c>
      <c r="E535" s="251" t="s">
        <v>36</v>
      </c>
      <c r="F535" s="251">
        <v>6</v>
      </c>
      <c r="G535" s="181"/>
    </row>
    <row r="536" spans="1:7" ht="27" customHeight="1">
      <c r="A536" s="182">
        <v>1</v>
      </c>
      <c r="B536" s="183" t="s">
        <v>198</v>
      </c>
      <c r="C536" s="187">
        <v>697.64</v>
      </c>
      <c r="D536" s="187">
        <v>697.64</v>
      </c>
      <c r="E536" s="184">
        <f>C536-D536</f>
        <v>0</v>
      </c>
      <c r="F536" s="188">
        <f>E536/C536</f>
        <v>0</v>
      </c>
      <c r="G536" s="189"/>
    </row>
    <row r="537" spans="1:7" ht="28.5">
      <c r="A537" s="182">
        <v>2</v>
      </c>
      <c r="B537" s="183" t="s">
        <v>224</v>
      </c>
      <c r="C537" s="187">
        <v>0</v>
      </c>
      <c r="D537" s="187">
        <v>0</v>
      </c>
      <c r="E537" s="184">
        <f>C537-D537</f>
        <v>0</v>
      </c>
      <c r="F537" s="188">
        <v>0</v>
      </c>
      <c r="G537" s="181"/>
    </row>
    <row r="538" spans="1:7" ht="28.5">
      <c r="A538" s="182">
        <v>3</v>
      </c>
      <c r="B538" s="183" t="s">
        <v>203</v>
      </c>
      <c r="C538" s="187">
        <v>697.64</v>
      </c>
      <c r="D538" s="187">
        <v>697.64</v>
      </c>
      <c r="E538" s="184">
        <f>C538-D538</f>
        <v>0</v>
      </c>
      <c r="F538" s="188">
        <f>E538/C538</f>
        <v>0</v>
      </c>
      <c r="G538" s="181"/>
    </row>
    <row r="539" spans="1:7" ht="15.75" customHeight="1">
      <c r="A539" s="182">
        <v>4</v>
      </c>
      <c r="B539" s="190" t="s">
        <v>82</v>
      </c>
      <c r="C539" s="191">
        <f>SUM(C537:C538)</f>
        <v>697.64</v>
      </c>
      <c r="D539" s="191">
        <f>SUM(D537:D538)</f>
        <v>697.64</v>
      </c>
      <c r="E539" s="184">
        <f>C539-D539</f>
        <v>0</v>
      </c>
      <c r="F539" s="188">
        <f>E539/C539</f>
        <v>0</v>
      </c>
      <c r="G539" s="181" t="s">
        <v>12</v>
      </c>
    </row>
    <row r="540" spans="1:6" ht="15.75" customHeight="1">
      <c r="A540" s="30"/>
      <c r="B540" s="114"/>
      <c r="C540" s="174"/>
      <c r="D540" s="174"/>
      <c r="E540" s="62"/>
      <c r="F540" s="62"/>
    </row>
    <row r="541" s="105" customFormat="1" ht="14.25">
      <c r="A541" s="8" t="s">
        <v>204</v>
      </c>
    </row>
    <row r="542" spans="5:7" ht="14.25">
      <c r="E542" s="64" t="s">
        <v>122</v>
      </c>
      <c r="F542" s="269" t="s">
        <v>218</v>
      </c>
      <c r="G542" s="127"/>
    </row>
    <row r="543" spans="1:7" ht="28.5">
      <c r="A543" s="85" t="s">
        <v>20</v>
      </c>
      <c r="B543" s="85" t="s">
        <v>83</v>
      </c>
      <c r="C543" s="85" t="s">
        <v>149</v>
      </c>
      <c r="D543" s="85" t="s">
        <v>42</v>
      </c>
      <c r="E543" s="85" t="s">
        <v>84</v>
      </c>
      <c r="F543" s="85" t="s">
        <v>85</v>
      </c>
      <c r="G543" s="61"/>
    </row>
    <row r="544" spans="1:7" ht="14.25">
      <c r="A544" s="107">
        <v>1</v>
      </c>
      <c r="B544" s="107">
        <v>2</v>
      </c>
      <c r="C544" s="107">
        <v>3</v>
      </c>
      <c r="D544" s="107">
        <v>4</v>
      </c>
      <c r="E544" s="107">
        <v>5</v>
      </c>
      <c r="F544" s="107">
        <v>6</v>
      </c>
      <c r="G544" s="128"/>
    </row>
    <row r="545" spans="1:7" ht="28.5">
      <c r="A545" s="108">
        <v>1</v>
      </c>
      <c r="B545" s="109" t="s">
        <v>86</v>
      </c>
      <c r="C545" s="273">
        <f>C536/2</f>
        <v>348.82</v>
      </c>
      <c r="D545" s="273">
        <v>348.82</v>
      </c>
      <c r="E545" s="273">
        <v>348.82</v>
      </c>
      <c r="F545" s="110">
        <f>E545/C545</f>
        <v>1</v>
      </c>
      <c r="G545" s="129"/>
    </row>
    <row r="546" spans="1:8" ht="89.25" customHeight="1">
      <c r="A546" s="108">
        <v>2</v>
      </c>
      <c r="B546" s="109" t="s">
        <v>87</v>
      </c>
      <c r="C546" s="273">
        <f>C545</f>
        <v>348.82</v>
      </c>
      <c r="D546" s="273">
        <v>348.82</v>
      </c>
      <c r="E546" s="273">
        <v>348.82</v>
      </c>
      <c r="F546" s="110">
        <f>E546/C546</f>
        <v>1</v>
      </c>
      <c r="G546" s="130"/>
      <c r="H546" s="9" t="s">
        <v>12</v>
      </c>
    </row>
    <row r="547" spans="1:7" ht="15">
      <c r="A547" s="315" t="s">
        <v>10</v>
      </c>
      <c r="B547" s="315"/>
      <c r="C547" s="111">
        <f>SUM(C545:C546)</f>
        <v>697.64</v>
      </c>
      <c r="D547" s="111">
        <f>SUM(D545:D546)</f>
        <v>697.64</v>
      </c>
      <c r="E547" s="111">
        <f>SUM(E545:E546)</f>
        <v>697.64</v>
      </c>
      <c r="F547" s="110">
        <f>E547/C547</f>
        <v>1</v>
      </c>
      <c r="G547" s="131"/>
    </row>
    <row r="548" spans="1:7" s="124" customFormat="1" ht="22.5" customHeight="1">
      <c r="A548" s="316"/>
      <c r="B548" s="316"/>
      <c r="C548" s="316"/>
      <c r="D548" s="316"/>
      <c r="E548" s="316"/>
      <c r="F548" s="316"/>
      <c r="G548" s="316"/>
    </row>
    <row r="549" spans="1:7" ht="14.25">
      <c r="A549" s="114" t="s">
        <v>88</v>
      </c>
      <c r="B549" s="24"/>
      <c r="C549" s="24"/>
      <c r="D549" s="112"/>
      <c r="E549" s="24"/>
      <c r="F549" s="24"/>
      <c r="G549" s="113"/>
    </row>
    <row r="550" spans="1:7" ht="14.25">
      <c r="A550" s="114"/>
      <c r="B550" s="24"/>
      <c r="C550" s="24"/>
      <c r="D550" s="112"/>
      <c r="E550" s="24"/>
      <c r="F550" s="24"/>
      <c r="G550" s="113"/>
    </row>
    <row r="551" ht="14.25">
      <c r="A551" s="8" t="s">
        <v>89</v>
      </c>
    </row>
    <row r="552" spans="1:6" ht="30" customHeight="1">
      <c r="A552" s="16" t="s">
        <v>20</v>
      </c>
      <c r="B552" s="85" t="s">
        <v>83</v>
      </c>
      <c r="C552" s="50" t="s">
        <v>34</v>
      </c>
      <c r="D552" s="50" t="s">
        <v>35</v>
      </c>
      <c r="E552" s="50" t="s">
        <v>6</v>
      </c>
      <c r="F552" s="50" t="s">
        <v>28</v>
      </c>
    </row>
    <row r="553" spans="1:7" ht="13.5" customHeight="1">
      <c r="A553" s="179">
        <v>1</v>
      </c>
      <c r="B553" s="179">
        <v>2</v>
      </c>
      <c r="C553" s="179">
        <v>3</v>
      </c>
      <c r="D553" s="179">
        <v>4</v>
      </c>
      <c r="E553" s="179" t="s">
        <v>36</v>
      </c>
      <c r="F553" s="179">
        <v>6</v>
      </c>
      <c r="G553" s="181"/>
    </row>
    <row r="554" spans="1:7" ht="27" customHeight="1">
      <c r="A554" s="182">
        <v>1</v>
      </c>
      <c r="B554" s="183" t="s">
        <v>198</v>
      </c>
      <c r="C554" s="184">
        <v>922.28</v>
      </c>
      <c r="D554" s="184">
        <v>922.28</v>
      </c>
      <c r="E554" s="184">
        <f>C554-D554</f>
        <v>0</v>
      </c>
      <c r="F554" s="192">
        <v>0</v>
      </c>
      <c r="G554" s="181"/>
    </row>
    <row r="555" spans="1:7" ht="28.5">
      <c r="A555" s="182">
        <v>2</v>
      </c>
      <c r="B555" s="183" t="s">
        <v>224</v>
      </c>
      <c r="C555" s="184">
        <v>0</v>
      </c>
      <c r="D555" s="184">
        <v>0</v>
      </c>
      <c r="E555" s="184">
        <f>C555-D555</f>
        <v>0</v>
      </c>
      <c r="F555" s="188">
        <v>0</v>
      </c>
      <c r="G555" s="181"/>
    </row>
    <row r="556" spans="1:7" ht="28.5">
      <c r="A556" s="182">
        <v>3</v>
      </c>
      <c r="B556" s="183" t="s">
        <v>203</v>
      </c>
      <c r="C556" s="184">
        <v>922.28</v>
      </c>
      <c r="D556" s="184">
        <v>922.28</v>
      </c>
      <c r="E556" s="184">
        <f>C556-D556</f>
        <v>0</v>
      </c>
      <c r="F556" s="188">
        <f>E556/C556</f>
        <v>0</v>
      </c>
      <c r="G556" s="181"/>
    </row>
    <row r="557" spans="1:7" ht="15.75" customHeight="1">
      <c r="A557" s="182">
        <v>4</v>
      </c>
      <c r="B557" s="190" t="s">
        <v>82</v>
      </c>
      <c r="C557" s="193">
        <f>SUM(C555:C556)</f>
        <v>922.28</v>
      </c>
      <c r="D557" s="193">
        <f>SUM(D555:D556)</f>
        <v>922.28</v>
      </c>
      <c r="E557" s="184">
        <f>C557-D557</f>
        <v>0</v>
      </c>
      <c r="F557" s="194">
        <f>E557/C557</f>
        <v>0</v>
      </c>
      <c r="G557" s="181"/>
    </row>
    <row r="558" spans="1:6" ht="15.75" customHeight="1">
      <c r="A558" s="30"/>
      <c r="B558" s="114"/>
      <c r="C558" s="82"/>
      <c r="D558" s="82"/>
      <c r="E558" s="62"/>
      <c r="F558" s="36"/>
    </row>
    <row r="559" s="105" customFormat="1" ht="14.25">
      <c r="A559" s="8" t="s">
        <v>205</v>
      </c>
    </row>
    <row r="560" spans="6:8" ht="14.25">
      <c r="F560" s="106"/>
      <c r="G560" s="64" t="s">
        <v>122</v>
      </c>
      <c r="H560" s="173"/>
    </row>
    <row r="561" spans="1:8" ht="57">
      <c r="A561" s="85" t="s">
        <v>206</v>
      </c>
      <c r="B561" s="85" t="s">
        <v>90</v>
      </c>
      <c r="C561" s="85" t="s">
        <v>91</v>
      </c>
      <c r="D561" s="85" t="s">
        <v>92</v>
      </c>
      <c r="E561" s="85" t="s">
        <v>93</v>
      </c>
      <c r="F561" s="85" t="s">
        <v>6</v>
      </c>
      <c r="G561" s="85" t="s">
        <v>85</v>
      </c>
      <c r="H561" s="85" t="s">
        <v>94</v>
      </c>
    </row>
    <row r="562" spans="1:8" ht="14.25">
      <c r="A562" s="116">
        <v>1</v>
      </c>
      <c r="B562" s="116">
        <v>2</v>
      </c>
      <c r="C562" s="116">
        <v>3</v>
      </c>
      <c r="D562" s="116">
        <v>4</v>
      </c>
      <c r="E562" s="116">
        <v>5</v>
      </c>
      <c r="F562" s="116" t="s">
        <v>95</v>
      </c>
      <c r="G562" s="116">
        <v>7</v>
      </c>
      <c r="H562" s="117" t="s">
        <v>96</v>
      </c>
    </row>
    <row r="563" spans="1:8" ht="18" customHeight="1">
      <c r="A563" s="289">
        <f>C554</f>
        <v>922.28</v>
      </c>
      <c r="B563" s="289">
        <f>D557</f>
        <v>922.28</v>
      </c>
      <c r="C563" s="118">
        <f>C232</f>
        <v>61485.534</v>
      </c>
      <c r="D563" s="118">
        <f>(C563*1500)/100000</f>
        <v>922.28301</v>
      </c>
      <c r="E563" s="290">
        <v>922.28</v>
      </c>
      <c r="F563" s="118">
        <f>D563-E563</f>
        <v>0.0030100000000174987</v>
      </c>
      <c r="G563" s="110">
        <f>E563/A563</f>
        <v>1</v>
      </c>
      <c r="H563" s="118">
        <f>B563-E563</f>
        <v>0</v>
      </c>
    </row>
    <row r="564" spans="1:8" ht="21" customHeight="1">
      <c r="A564" s="132"/>
      <c r="B564" s="132"/>
      <c r="C564" s="133"/>
      <c r="D564" s="133"/>
      <c r="E564" s="134"/>
      <c r="F564" s="133"/>
      <c r="G564" s="135"/>
      <c r="H564" s="133"/>
    </row>
    <row r="565" spans="1:8" s="122" customFormat="1" ht="12.75">
      <c r="A565" s="211" t="s">
        <v>207</v>
      </c>
      <c r="B565" s="212"/>
      <c r="C565" s="212"/>
      <c r="D565" s="212"/>
      <c r="E565" s="212"/>
      <c r="F565" s="212"/>
      <c r="G565" s="212"/>
      <c r="H565" s="212"/>
    </row>
    <row r="566" spans="1:8" s="122" customFormat="1" ht="14.25" customHeight="1">
      <c r="A566" s="211"/>
      <c r="B566" s="212"/>
      <c r="C566" s="212"/>
      <c r="D566" s="212"/>
      <c r="E566" s="212"/>
      <c r="F566" s="212"/>
      <c r="G566" s="212"/>
      <c r="H566" s="212"/>
    </row>
    <row r="567" spans="1:8" s="122" customFormat="1" ht="12.75">
      <c r="A567" s="213" t="s">
        <v>111</v>
      </c>
      <c r="B567" s="212"/>
      <c r="C567" s="212"/>
      <c r="D567" s="212"/>
      <c r="E567" s="212"/>
      <c r="F567" s="212"/>
      <c r="G567" s="212"/>
      <c r="H567" s="212"/>
    </row>
    <row r="568" spans="1:8" s="122" customFormat="1" ht="12.75">
      <c r="A568" s="213"/>
      <c r="B568" s="212"/>
      <c r="C568" s="212"/>
      <c r="D568" s="212"/>
      <c r="E568" s="212"/>
      <c r="F568" s="212"/>
      <c r="G568" s="212"/>
      <c r="H568" s="212"/>
    </row>
    <row r="569" spans="1:8" s="122" customFormat="1" ht="12.75">
      <c r="A569" s="214" t="s">
        <v>132</v>
      </c>
      <c r="B569" s="212"/>
      <c r="C569" s="212"/>
      <c r="D569" s="212"/>
      <c r="E569" s="212"/>
      <c r="F569" s="212"/>
      <c r="G569" s="212"/>
      <c r="H569" s="212"/>
    </row>
    <row r="570" spans="1:7" s="122" customFormat="1" ht="12.75">
      <c r="A570" s="317" t="s">
        <v>150</v>
      </c>
      <c r="B570" s="318"/>
      <c r="C570" s="318"/>
      <c r="D570" s="318"/>
      <c r="E570" s="319"/>
      <c r="G570" s="254"/>
    </row>
    <row r="571" spans="1:7" s="122" customFormat="1" ht="12.75">
      <c r="A571" s="317" t="s">
        <v>231</v>
      </c>
      <c r="B571" s="318"/>
      <c r="C571" s="318"/>
      <c r="D571" s="318"/>
      <c r="E571" s="319"/>
      <c r="G571" s="254"/>
    </row>
    <row r="572" spans="1:7" s="122" customFormat="1" ht="12.75">
      <c r="A572" s="294" t="s">
        <v>128</v>
      </c>
      <c r="B572" s="295" t="s">
        <v>129</v>
      </c>
      <c r="C572" s="295" t="s">
        <v>130</v>
      </c>
      <c r="D572" s="295" t="s">
        <v>131</v>
      </c>
      <c r="E572" s="296" t="s">
        <v>151</v>
      </c>
      <c r="G572" s="254"/>
    </row>
    <row r="573" spans="1:7" s="122" customFormat="1" ht="12.75">
      <c r="A573" s="320" t="s">
        <v>152</v>
      </c>
      <c r="B573" s="297" t="s">
        <v>173</v>
      </c>
      <c r="C573" s="297"/>
      <c r="D573" s="298">
        <v>11427</v>
      </c>
      <c r="E573" s="298">
        <v>6856.2</v>
      </c>
      <c r="G573" s="254"/>
    </row>
    <row r="574" spans="1:7" s="122" customFormat="1" ht="12.75">
      <c r="A574" s="321"/>
      <c r="B574" s="297"/>
      <c r="C574" s="297"/>
      <c r="D574" s="299"/>
      <c r="E574" s="299"/>
      <c r="G574" s="254"/>
    </row>
    <row r="575" spans="1:7" s="122" customFormat="1" ht="12.75">
      <c r="A575" s="321"/>
      <c r="B575" s="297" t="s">
        <v>155</v>
      </c>
      <c r="C575" s="297"/>
      <c r="D575" s="299">
        <v>13925</v>
      </c>
      <c r="E575" s="300">
        <v>14740.87</v>
      </c>
      <c r="G575" s="254"/>
    </row>
    <row r="576" spans="1:7" s="122" customFormat="1" ht="14.25" customHeight="1">
      <c r="A576" s="321"/>
      <c r="B576" s="297" t="s">
        <v>174</v>
      </c>
      <c r="C576" s="297"/>
      <c r="D576" s="299">
        <v>6173</v>
      </c>
      <c r="E576" s="300">
        <v>11713.8</v>
      </c>
      <c r="G576" s="254"/>
    </row>
    <row r="577" spans="1:7" s="122" customFormat="1" ht="14.25" customHeight="1" thickBot="1">
      <c r="A577" s="322"/>
      <c r="B577" s="301" t="s">
        <v>156</v>
      </c>
      <c r="C577" s="302"/>
      <c r="D577" s="303">
        <f>SUM(D573:D576)</f>
        <v>31525</v>
      </c>
      <c r="E577" s="303">
        <f>SUM(E573:E576)</f>
        <v>33310.869999999995</v>
      </c>
      <c r="G577" s="254"/>
    </row>
    <row r="578" spans="1:8" s="122" customFormat="1" ht="13.5" customHeight="1">
      <c r="A578" s="213"/>
      <c r="B578" s="212"/>
      <c r="C578" s="212"/>
      <c r="D578" s="212"/>
      <c r="E578" s="212"/>
      <c r="F578" s="212"/>
      <c r="G578" s="212"/>
      <c r="H578" s="212"/>
    </row>
    <row r="579" spans="1:8" s="122" customFormat="1" ht="12.75">
      <c r="A579" s="213"/>
      <c r="B579" s="212"/>
      <c r="C579" s="212"/>
      <c r="D579" s="212"/>
      <c r="E579" s="212"/>
      <c r="F579" s="212"/>
      <c r="G579" s="212"/>
      <c r="H579" s="212"/>
    </row>
    <row r="580" spans="1:8" s="175" customFormat="1" ht="12.75">
      <c r="A580" s="215" t="s">
        <v>133</v>
      </c>
      <c r="B580" s="216"/>
      <c r="C580" s="216"/>
      <c r="D580" s="216"/>
      <c r="E580" s="216"/>
      <c r="F580" s="216"/>
      <c r="G580" s="216"/>
      <c r="H580" s="217"/>
    </row>
    <row r="581" spans="1:8" s="175" customFormat="1" ht="12.75">
      <c r="A581" s="310" t="s">
        <v>100</v>
      </c>
      <c r="B581" s="312" t="s">
        <v>101</v>
      </c>
      <c r="C581" s="313"/>
      <c r="D581" s="314" t="s">
        <v>102</v>
      </c>
      <c r="E581" s="314"/>
      <c r="F581" s="314" t="s">
        <v>103</v>
      </c>
      <c r="G581" s="314"/>
      <c r="H581" s="217"/>
    </row>
    <row r="582" spans="1:8" s="175" customFormat="1" ht="12.75">
      <c r="A582" s="311"/>
      <c r="B582" s="248" t="s">
        <v>104</v>
      </c>
      <c r="C582" s="249" t="s">
        <v>105</v>
      </c>
      <c r="D582" s="247" t="s">
        <v>104</v>
      </c>
      <c r="E582" s="247" t="s">
        <v>105</v>
      </c>
      <c r="F582" s="247" t="s">
        <v>104</v>
      </c>
      <c r="G582" s="247" t="s">
        <v>105</v>
      </c>
      <c r="H582" s="217"/>
    </row>
    <row r="583" spans="1:8" s="175" customFormat="1" ht="13.5" thickBot="1">
      <c r="A583" s="218" t="s">
        <v>112</v>
      </c>
      <c r="B583" s="270">
        <v>31525</v>
      </c>
      <c r="C583" s="270">
        <v>33310.869999999995</v>
      </c>
      <c r="D583" s="270">
        <v>31525</v>
      </c>
      <c r="E583" s="270">
        <v>33310.869999999995</v>
      </c>
      <c r="F583" s="219">
        <f>(B583-D583)/B583</f>
        <v>0</v>
      </c>
      <c r="G583" s="219">
        <f>(C583-E583)/C583</f>
        <v>0</v>
      </c>
      <c r="H583" s="217"/>
    </row>
    <row r="584" spans="1:8" s="175" customFormat="1" ht="12.75">
      <c r="A584" s="220"/>
      <c r="B584" s="216"/>
      <c r="C584" s="216"/>
      <c r="D584" s="216"/>
      <c r="E584" s="216"/>
      <c r="F584" s="216"/>
      <c r="G584" s="216"/>
      <c r="H584" s="217"/>
    </row>
    <row r="585" spans="1:8" s="175" customFormat="1" ht="12.75">
      <c r="A585" s="215" t="s">
        <v>188</v>
      </c>
      <c r="B585" s="216"/>
      <c r="C585" s="216"/>
      <c r="D585" s="216"/>
      <c r="E585" s="216"/>
      <c r="F585" s="216"/>
      <c r="G585" s="216"/>
      <c r="H585" s="217"/>
    </row>
    <row r="586" spans="1:8" s="175" customFormat="1" ht="25.5" customHeight="1">
      <c r="A586" s="309" t="s">
        <v>208</v>
      </c>
      <c r="B586" s="309"/>
      <c r="C586" s="309" t="s">
        <v>230</v>
      </c>
      <c r="D586" s="309"/>
      <c r="E586" s="309" t="s">
        <v>106</v>
      </c>
      <c r="F586" s="309"/>
      <c r="G586" s="216"/>
      <c r="H586" s="217"/>
    </row>
    <row r="587" spans="1:8" s="175" customFormat="1" ht="25.5">
      <c r="A587" s="264" t="s">
        <v>157</v>
      </c>
      <c r="B587" s="264" t="s">
        <v>158</v>
      </c>
      <c r="C587" s="264" t="s">
        <v>157</v>
      </c>
      <c r="D587" s="264" t="s">
        <v>158</v>
      </c>
      <c r="E587" s="264" t="s">
        <v>157</v>
      </c>
      <c r="F587" s="264" t="s">
        <v>158</v>
      </c>
      <c r="G587" s="216"/>
      <c r="H587" s="217" t="s">
        <v>12</v>
      </c>
    </row>
    <row r="588" spans="1:8" s="175" customFormat="1" ht="12.75">
      <c r="A588" s="221">
        <v>1</v>
      </c>
      <c r="B588" s="221">
        <v>2</v>
      </c>
      <c r="C588" s="221">
        <v>3</v>
      </c>
      <c r="D588" s="221">
        <v>4</v>
      </c>
      <c r="E588" s="221">
        <v>5</v>
      </c>
      <c r="F588" s="221">
        <v>6</v>
      </c>
      <c r="G588" s="222"/>
      <c r="H588" s="223"/>
    </row>
    <row r="589" spans="1:8" s="175" customFormat="1" ht="13.5" thickBot="1">
      <c r="A589" s="270">
        <v>31525</v>
      </c>
      <c r="B589" s="270">
        <v>33310.869999999995</v>
      </c>
      <c r="C589" s="256">
        <v>18291</v>
      </c>
      <c r="D589" s="256">
        <v>16915.5</v>
      </c>
      <c r="E589" s="224">
        <f>C589/A589</f>
        <v>0.5802061855670103</v>
      </c>
      <c r="F589" s="224">
        <f>D589/B589</f>
        <v>0.5078072112796814</v>
      </c>
      <c r="G589" s="216"/>
      <c r="H589" s="217"/>
    </row>
    <row r="590" spans="1:8" s="175" customFormat="1" ht="12.75">
      <c r="A590" s="225"/>
      <c r="B590" s="226"/>
      <c r="C590" s="227"/>
      <c r="D590" s="227"/>
      <c r="E590" s="228"/>
      <c r="F590" s="229"/>
      <c r="G590" s="230" t="s">
        <v>12</v>
      </c>
      <c r="H590" s="217" t="s">
        <v>12</v>
      </c>
    </row>
    <row r="591" spans="1:8" s="175" customFormat="1" ht="12.75">
      <c r="A591" s="231" t="s">
        <v>109</v>
      </c>
      <c r="B591" s="216"/>
      <c r="C591" s="216"/>
      <c r="D591" s="216" t="s">
        <v>12</v>
      </c>
      <c r="E591" s="216"/>
      <c r="F591" s="216"/>
      <c r="G591" s="216"/>
      <c r="H591" s="217"/>
    </row>
    <row r="592" spans="1:8" s="175" customFormat="1" ht="12.75">
      <c r="A592" s="231"/>
      <c r="B592" s="216"/>
      <c r="C592" s="216"/>
      <c r="D592" s="216"/>
      <c r="E592" s="216"/>
      <c r="F592" s="216"/>
      <c r="G592" s="216"/>
      <c r="H592" s="217"/>
    </row>
    <row r="593" spans="1:8" s="175" customFormat="1" ht="12.75">
      <c r="A593" s="215"/>
      <c r="B593" s="216"/>
      <c r="C593" s="216"/>
      <c r="D593" s="216"/>
      <c r="E593" s="216"/>
      <c r="F593" s="216"/>
      <c r="G593" s="216"/>
      <c r="H593" s="217"/>
    </row>
    <row r="594" spans="1:8" s="175" customFormat="1" ht="12.75">
      <c r="A594" s="215" t="s">
        <v>126</v>
      </c>
      <c r="B594" s="216"/>
      <c r="C594" s="216"/>
      <c r="D594" s="216"/>
      <c r="E594" s="216"/>
      <c r="F594" s="216"/>
      <c r="G594" s="216"/>
      <c r="H594" s="217"/>
    </row>
    <row r="595" spans="1:8" s="175" customFormat="1" ht="12.75">
      <c r="A595" s="310" t="s">
        <v>100</v>
      </c>
      <c r="B595" s="312" t="s">
        <v>101</v>
      </c>
      <c r="C595" s="313"/>
      <c r="D595" s="314" t="s">
        <v>102</v>
      </c>
      <c r="E595" s="314"/>
      <c r="F595" s="314" t="s">
        <v>103</v>
      </c>
      <c r="G595" s="314"/>
      <c r="H595" s="217"/>
    </row>
    <row r="596" spans="1:8" s="175" customFormat="1" ht="12.75">
      <c r="A596" s="311"/>
      <c r="B596" s="248" t="s">
        <v>104</v>
      </c>
      <c r="C596" s="249" t="s">
        <v>105</v>
      </c>
      <c r="D596" s="247" t="s">
        <v>104</v>
      </c>
      <c r="E596" s="247" t="s">
        <v>105</v>
      </c>
      <c r="F596" s="247" t="s">
        <v>104</v>
      </c>
      <c r="G596" s="247" t="s">
        <v>105</v>
      </c>
      <c r="H596" s="217"/>
    </row>
    <row r="597" spans="1:8" s="175" customFormat="1" ht="12.75">
      <c r="A597" s="232" t="s">
        <v>154</v>
      </c>
      <c r="B597" s="271">
        <v>47925.240000000005</v>
      </c>
      <c r="C597" s="272">
        <v>2396.2619999999997</v>
      </c>
      <c r="D597" s="271">
        <v>47925.240000000005</v>
      </c>
      <c r="E597" s="272">
        <v>2396.2619999999997</v>
      </c>
      <c r="F597" s="219">
        <f>(B597-D597)/100</f>
        <v>0</v>
      </c>
      <c r="G597" s="219">
        <f>(C597-E597)/100</f>
        <v>0</v>
      </c>
      <c r="H597" s="217"/>
    </row>
    <row r="598" spans="1:8" s="175" customFormat="1" ht="12.75">
      <c r="A598" s="232" t="s">
        <v>209</v>
      </c>
      <c r="B598" s="271">
        <v>45133</v>
      </c>
      <c r="C598" s="272">
        <v>3424.09</v>
      </c>
      <c r="D598" s="271">
        <v>45133</v>
      </c>
      <c r="E598" s="272">
        <v>3424.09</v>
      </c>
      <c r="F598" s="219">
        <f>(B598-D598)/100</f>
        <v>0</v>
      </c>
      <c r="G598" s="219">
        <f>(C598-E598)/100</f>
        <v>0</v>
      </c>
      <c r="H598" s="217"/>
    </row>
    <row r="599" spans="1:8" s="175" customFormat="1" ht="12.75">
      <c r="A599" s="220"/>
      <c r="B599" s="216"/>
      <c r="C599" s="216"/>
      <c r="D599" s="216"/>
      <c r="E599" s="216"/>
      <c r="F599" s="216"/>
      <c r="G599" s="216"/>
      <c r="H599" s="217"/>
    </row>
    <row r="600" spans="1:8" s="175" customFormat="1" ht="12.75">
      <c r="A600" s="215" t="s">
        <v>189</v>
      </c>
      <c r="B600" s="216"/>
      <c r="C600" s="216"/>
      <c r="D600" s="216"/>
      <c r="E600" s="216"/>
      <c r="F600" s="216"/>
      <c r="G600" s="216"/>
      <c r="H600" s="217"/>
    </row>
    <row r="601" spans="1:8" s="175" customFormat="1" ht="24" customHeight="1">
      <c r="A601" s="255"/>
      <c r="B601" s="307" t="s">
        <v>210</v>
      </c>
      <c r="C601" s="308"/>
      <c r="D601" s="307" t="s">
        <v>153</v>
      </c>
      <c r="E601" s="308"/>
      <c r="F601" s="307" t="s">
        <v>106</v>
      </c>
      <c r="G601" s="308"/>
      <c r="H601" s="217"/>
    </row>
    <row r="602" spans="1:8" s="175" customFormat="1" ht="12.75">
      <c r="A602" s="255"/>
      <c r="B602" s="253" t="s">
        <v>104</v>
      </c>
      <c r="C602" s="253" t="s">
        <v>107</v>
      </c>
      <c r="D602" s="253" t="s">
        <v>104</v>
      </c>
      <c r="E602" s="253" t="s">
        <v>107</v>
      </c>
      <c r="F602" s="253" t="s">
        <v>104</v>
      </c>
      <c r="G602" s="253" t="s">
        <v>108</v>
      </c>
      <c r="H602" s="217"/>
    </row>
    <row r="603" spans="1:8" s="175" customFormat="1" ht="12.75">
      <c r="A603" s="221">
        <v>1</v>
      </c>
      <c r="B603" s="221">
        <v>2</v>
      </c>
      <c r="C603" s="221">
        <v>3</v>
      </c>
      <c r="D603" s="221">
        <v>4</v>
      </c>
      <c r="E603" s="221">
        <v>5</v>
      </c>
      <c r="F603" s="221">
        <v>6</v>
      </c>
      <c r="G603" s="221">
        <v>7</v>
      </c>
      <c r="H603" s="223"/>
    </row>
    <row r="604" spans="1:8" s="122" customFormat="1" ht="12.75">
      <c r="A604" s="232" t="s">
        <v>110</v>
      </c>
      <c r="B604" s="271">
        <v>47925.240000000005</v>
      </c>
      <c r="C604" s="272">
        <v>2396.2619999999997</v>
      </c>
      <c r="D604" s="271">
        <v>47925.240000000005</v>
      </c>
      <c r="E604" s="272">
        <v>2396.2619999999997</v>
      </c>
      <c r="F604" s="123">
        <f>D604/B604</f>
        <v>1</v>
      </c>
      <c r="G604" s="123">
        <f>D604/B604</f>
        <v>1</v>
      </c>
      <c r="H604" s="235"/>
    </row>
    <row r="605" spans="1:8" s="122" customFormat="1" ht="12.75">
      <c r="A605" s="232" t="s">
        <v>233</v>
      </c>
      <c r="B605" s="271">
        <v>45133</v>
      </c>
      <c r="C605" s="272">
        <v>3424.09</v>
      </c>
      <c r="D605" s="233">
        <v>0</v>
      </c>
      <c r="E605" s="234">
        <v>0</v>
      </c>
      <c r="F605" s="123">
        <f>D605/B605</f>
        <v>0</v>
      </c>
      <c r="G605" s="123">
        <f>D605/B605</f>
        <v>0</v>
      </c>
      <c r="H605" s="236"/>
    </row>
    <row r="607" ht="14.25">
      <c r="F607" s="9" t="s">
        <v>12</v>
      </c>
    </row>
  </sheetData>
  <sheetProtection/>
  <mergeCells count="37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34:C34"/>
    <mergeCell ref="A35:G35"/>
    <mergeCell ref="A27:E27"/>
    <mergeCell ref="A53:H53"/>
    <mergeCell ref="A72:H72"/>
    <mergeCell ref="A91:G91"/>
    <mergeCell ref="A109:F109"/>
    <mergeCell ref="A128:G128"/>
    <mergeCell ref="A146:F146"/>
    <mergeCell ref="A547:B547"/>
    <mergeCell ref="A548:G548"/>
    <mergeCell ref="A581:A582"/>
    <mergeCell ref="B581:C581"/>
    <mergeCell ref="D581:E581"/>
    <mergeCell ref="F581:G581"/>
    <mergeCell ref="A570:E570"/>
    <mergeCell ref="A571:E571"/>
    <mergeCell ref="A573:A577"/>
    <mergeCell ref="B601:C601"/>
    <mergeCell ref="D601:E601"/>
    <mergeCell ref="F601:G601"/>
    <mergeCell ref="A586:B586"/>
    <mergeCell ref="C586:D586"/>
    <mergeCell ref="E586:F586"/>
    <mergeCell ref="A595:A596"/>
    <mergeCell ref="B595:C595"/>
    <mergeCell ref="D595:E595"/>
    <mergeCell ref="F595:G595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2"/>
  <rowBreaks count="9" manualBreakCount="9">
    <brk id="70" max="7" man="1"/>
    <brk id="126" max="7" man="1"/>
    <brk id="181" max="7" man="1"/>
    <brk id="253" max="7" man="1"/>
    <brk id="325" max="7" man="1"/>
    <brk id="390" max="7" man="1"/>
    <brk id="451" max="7" man="1"/>
    <brk id="492" max="7" man="1"/>
    <brk id="5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2020-07-03T03:32:13Z</cp:lastPrinted>
  <dcterms:created xsi:type="dcterms:W3CDTF">2013-03-29T17:24:29Z</dcterms:created>
  <dcterms:modified xsi:type="dcterms:W3CDTF">2020-07-03T03:33:42Z</dcterms:modified>
  <cp:category/>
  <cp:version/>
  <cp:contentType/>
  <cp:contentStatus/>
</cp:coreProperties>
</file>